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yaly\OneDrive\Рабочий стол\мониторинг старшая гр\"/>
    </mc:Choice>
  </mc:AlternateContent>
  <bookViews>
    <workbookView xWindow="0" yWindow="0" windowWidth="23040" windowHeight="8676" firstSheet="4" activeTab="8"/>
  </bookViews>
  <sheets>
    <sheet name="Реч.разв.к 5г ч2" sheetId="37" r:id="rId1"/>
    <sheet name="Реч.разв.к 5г ч1" sheetId="35" r:id="rId2"/>
    <sheet name="Соц.ком. к 5г ч2" sheetId="34" r:id="rId3"/>
    <sheet name="Физ.разв. к 5г ч2" sheetId="33" r:id="rId4"/>
    <sheet name="Физ.разв. к 5г ч1" sheetId="36" r:id="rId5"/>
    <sheet name="Соц.ком.к 5г ч1" sheetId="26" r:id="rId6"/>
    <sheet name="Позн.разв. к 5г ч1" sheetId="27" r:id="rId7"/>
    <sheet name="Позн.разв. к 5г ч2" sheetId="28" r:id="rId8"/>
    <sheet name="Худ.эст.к 5г ч1" sheetId="31" r:id="rId9"/>
    <sheet name="Худ.эст.к 5г ч2" sheetId="3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32" l="1"/>
  <c r="F44" i="32"/>
  <c r="F43" i="32"/>
  <c r="F47" i="33"/>
  <c r="F46" i="33"/>
  <c r="F45" i="33"/>
  <c r="F45" i="28"/>
  <c r="F44" i="28"/>
  <c r="X37" i="32" l="1"/>
  <c r="X38" i="32"/>
  <c r="X39" i="32"/>
  <c r="W40" i="32"/>
  <c r="W13" i="32"/>
  <c r="W14" i="32"/>
  <c r="W15" i="32"/>
  <c r="W16" i="32"/>
  <c r="W17" i="32"/>
  <c r="W18" i="32"/>
  <c r="W19" i="32"/>
  <c r="W20" i="32"/>
  <c r="W21" i="32"/>
  <c r="W22" i="32"/>
  <c r="W23" i="32"/>
  <c r="W24" i="32"/>
  <c r="W25" i="32"/>
  <c r="W26" i="32"/>
  <c r="W27" i="32"/>
  <c r="W28" i="32"/>
  <c r="W29" i="32"/>
  <c r="W30" i="32"/>
  <c r="W31" i="32"/>
  <c r="W32" i="32"/>
  <c r="W33" i="32"/>
  <c r="W34" i="32"/>
  <c r="W35" i="32"/>
  <c r="W36" i="32"/>
  <c r="W37" i="32"/>
  <c r="W38" i="32"/>
  <c r="W39" i="32"/>
  <c r="W12" i="32"/>
  <c r="V13" i="32"/>
  <c r="V14" i="32"/>
  <c r="V15" i="32"/>
  <c r="V16" i="32"/>
  <c r="V17" i="32"/>
  <c r="V18" i="32"/>
  <c r="V19" i="32"/>
  <c r="V20" i="32"/>
  <c r="V21" i="32"/>
  <c r="V22" i="32"/>
  <c r="V23" i="32"/>
  <c r="V24" i="32"/>
  <c r="V25" i="32"/>
  <c r="V26" i="32"/>
  <c r="V27" i="32"/>
  <c r="V28" i="32"/>
  <c r="V29" i="32"/>
  <c r="V30" i="32"/>
  <c r="V31" i="32"/>
  <c r="V32" i="32"/>
  <c r="V33" i="32"/>
  <c r="V34" i="32"/>
  <c r="V35" i="32"/>
  <c r="V36" i="32"/>
  <c r="V37" i="32"/>
  <c r="V38" i="32"/>
  <c r="V39" i="32"/>
  <c r="V12" i="32"/>
  <c r="V40" i="32" s="1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12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40" i="28" s="1"/>
  <c r="N40" i="28"/>
  <c r="Z41" i="33"/>
  <c r="AA38" i="33"/>
  <c r="AA39" i="33"/>
  <c r="AA40" i="33"/>
  <c r="Z13" i="33"/>
  <c r="Z14" i="33"/>
  <c r="Z15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13" i="33"/>
  <c r="Q40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11" i="34"/>
  <c r="Y41" i="33" l="1"/>
  <c r="F43" i="34"/>
  <c r="F42" i="34"/>
  <c r="F41" i="34"/>
  <c r="P39" i="26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6" i="34"/>
  <c r="M27" i="34"/>
  <c r="M28" i="34"/>
  <c r="M29" i="34"/>
  <c r="M30" i="34"/>
  <c r="M31" i="34"/>
  <c r="M32" i="34"/>
  <c r="M33" i="34"/>
  <c r="M34" i="34"/>
  <c r="M35" i="34"/>
  <c r="F43" i="37" l="1"/>
  <c r="F42" i="37"/>
  <c r="F44" i="37"/>
  <c r="Q40" i="37"/>
  <c r="P12" i="37"/>
  <c r="P13" i="37"/>
  <c r="P14" i="37"/>
  <c r="P15" i="37"/>
  <c r="P16" i="37"/>
  <c r="P17" i="37"/>
  <c r="P18" i="37"/>
  <c r="P19" i="37"/>
  <c r="P20" i="37"/>
  <c r="P21" i="37"/>
  <c r="P22" i="37"/>
  <c r="P23" i="37"/>
  <c r="P24" i="37"/>
  <c r="P25" i="37"/>
  <c r="P26" i="37"/>
  <c r="P27" i="37"/>
  <c r="P28" i="37"/>
  <c r="P29" i="37"/>
  <c r="P30" i="37"/>
  <c r="P31" i="37"/>
  <c r="P32" i="37"/>
  <c r="P33" i="37"/>
  <c r="P34" i="37"/>
  <c r="P35" i="37"/>
  <c r="P36" i="37"/>
  <c r="P37" i="37"/>
  <c r="P38" i="37"/>
  <c r="P39" i="37"/>
  <c r="P11" i="37"/>
  <c r="O11" i="37"/>
  <c r="O12" i="37"/>
  <c r="O39" i="37" s="1"/>
  <c r="O13" i="37"/>
  <c r="O14" i="37"/>
  <c r="O15" i="37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6" i="37"/>
  <c r="N27" i="37"/>
  <c r="N28" i="37"/>
  <c r="N29" i="37"/>
  <c r="N30" i="37"/>
  <c r="N31" i="37"/>
  <c r="N32" i="37"/>
  <c r="N33" i="37"/>
  <c r="N34" i="37"/>
  <c r="N35" i="37"/>
  <c r="N36" i="37"/>
  <c r="N37" i="37"/>
  <c r="N38" i="37"/>
  <c r="N11" i="37"/>
  <c r="N39" i="37" s="1"/>
  <c r="N37" i="28" l="1"/>
  <c r="F46" i="28" l="1"/>
  <c r="AA37" i="33"/>
  <c r="AA13" i="33"/>
  <c r="X33" i="32" l="1"/>
  <c r="X12" i="32"/>
  <c r="X13" i="32"/>
  <c r="X14" i="32"/>
  <c r="X15" i="32"/>
  <c r="X16" i="32"/>
  <c r="X17" i="32"/>
  <c r="X18" i="32"/>
  <c r="X19" i="32"/>
  <c r="X20" i="32"/>
  <c r="X21" i="32"/>
  <c r="X22" i="32"/>
  <c r="X23" i="32"/>
  <c r="X24" i="32"/>
  <c r="X25" i="32"/>
  <c r="X26" i="32"/>
  <c r="X27" i="32"/>
  <c r="X28" i="32"/>
  <c r="X29" i="32"/>
  <c r="X30" i="32"/>
  <c r="X31" i="32"/>
  <c r="X32" i="32"/>
  <c r="X34" i="32"/>
  <c r="X35" i="32"/>
  <c r="X36" i="32"/>
  <c r="N12" i="28"/>
  <c r="N13" i="28"/>
  <c r="N14" i="28"/>
  <c r="N15" i="28"/>
  <c r="N16" i="28"/>
  <c r="N17" i="28"/>
  <c r="N18" i="28"/>
  <c r="N19" i="28"/>
  <c r="N20" i="28"/>
  <c r="N21" i="28"/>
  <c r="N22" i="28"/>
  <c r="N24" i="28"/>
  <c r="N25" i="28"/>
  <c r="N26" i="28"/>
  <c r="N27" i="28"/>
  <c r="N29" i="28"/>
  <c r="N30" i="28"/>
  <c r="N31" i="28"/>
  <c r="N32" i="28"/>
  <c r="N33" i="28"/>
  <c r="N34" i="28"/>
  <c r="N35" i="28"/>
  <c r="N36" i="28"/>
  <c r="AA32" i="33" l="1"/>
  <c r="AA24" i="33"/>
  <c r="AA16" i="33"/>
  <c r="AA15" i="33"/>
  <c r="AA34" i="33"/>
  <c r="AA26" i="33"/>
  <c r="AA36" i="33"/>
  <c r="AA28" i="33"/>
  <c r="AA20" i="33"/>
  <c r="AA35" i="33"/>
  <c r="AA27" i="33"/>
  <c r="AA19" i="33"/>
  <c r="AA30" i="33"/>
  <c r="AA14" i="33"/>
  <c r="AA33" i="33"/>
  <c r="AA29" i="33"/>
  <c r="AA21" i="33"/>
  <c r="AA17" i="33"/>
  <c r="AA25" i="33"/>
  <c r="AA22" i="33"/>
  <c r="AA31" i="33"/>
  <c r="AA18" i="33"/>
  <c r="X40" i="32"/>
  <c r="Y40" i="32" s="1"/>
  <c r="Q40" i="28"/>
  <c r="AA41" i="33" l="1"/>
  <c r="AB42" i="33" s="1"/>
  <c r="AA23" i="33"/>
  <c r="O8" i="34"/>
  <c r="P38" i="26"/>
</calcChain>
</file>

<file path=xl/sharedStrings.xml><?xml version="1.0" encoding="utf-8"?>
<sst xmlns="http://schemas.openxmlformats.org/spreadsheetml/2006/main" count="511" uniqueCount="250">
  <si>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</si>
  <si>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</si>
  <si>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</si>
  <si>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</si>
  <si>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</si>
  <si>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</si>
  <si>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</si>
  <si>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</si>
  <si>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</si>
  <si>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</si>
  <si>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</si>
  <si>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</si>
  <si>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</si>
  <si>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</si>
  <si>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</si>
  <si>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</si>
  <si>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</si>
  <si>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</si>
  <si>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</si>
  <si>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</si>
  <si>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</si>
  <si>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</si>
  <si>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</si>
  <si>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</si>
  <si>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</si>
  <si>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</si>
  <si>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</si>
  <si>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</si>
  <si>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</si>
  <si>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</si>
  <si>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</si>
  <si>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</si>
  <si>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</si>
  <si>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</si>
  <si>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</si>
  <si>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</si>
  <si>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</si>
  <si>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</si>
  <si>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</si>
  <si>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</si>
  <si>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</si>
  <si>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</si>
  <si>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</si>
  <si>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</si>
  <si>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</si>
  <si>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</si>
  <si>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Прикладное творчество*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</si>
  <si>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</si>
  <si>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</si>
  <si>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</si>
  <si>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</si>
  <si>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</si>
  <si>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</si>
  <si>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</si>
  <si>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</si>
  <si>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</si>
  <si>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</si>
  <si>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</si>
  <si>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</si>
  <si>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</si>
  <si>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</si>
  <si>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</si>
  <si>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</si>
  <si>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</si>
  <si>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</si>
  <si>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</si>
  <si>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</si>
  <si>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</si>
  <si>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</si>
  <si>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</si>
  <si>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</si>
  <si>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</si>
  <si>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ГРУППА СРЕДНЕГО ВОЗРАСТА (4-5 лет)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</si>
  <si>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</si>
  <si>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</si>
  <si>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</si>
  <si>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</si>
  <si>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</si>
  <si>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</si>
  <si>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</si>
  <si>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</si>
  <si>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</si>
  <si>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</si>
  <si>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</si>
  <si>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</si>
  <si>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Период проведения - окончание посещения группы среднего возраста</t>
  </si>
  <si>
    <t>Период проведения - начало уч. года (сентябрь) или начало посещения группы старшего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</si>
  <si>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5 годам</t>
    </r>
  </si>
  <si>
    <t>Ребенок умеет застегивать пуговицы</t>
  </si>
  <si>
    <t>Ребенок умеет пользоваться пинцетом при перекладывании мелких предметов</t>
  </si>
  <si>
    <t>Ребенок ровно обводит изображение по контуру (по точкам)</t>
  </si>
  <si>
    <t>Ребенок закрашивает изображение, не выходя за контру</t>
  </si>
  <si>
    <t>Ребенок выполняет штриховку на крупном изображении</t>
  </si>
  <si>
    <t>Ребенок дорисовывает вторую половину в простых изображениях (домик, цветок и др.)</t>
  </si>
  <si>
    <t>Ребенок выполняет самостоятельно</t>
  </si>
  <si>
    <t>Ребенок имеет представления о факторах, положительно/негативно влияющих на здоровье (полезные/вредные привычки)</t>
  </si>
  <si>
    <t>Ребенок имеет представления о важности правильного питания (витаминах)</t>
  </si>
  <si>
    <t>Ребенок имеет представления о важности закаливания</t>
  </si>
  <si>
    <t>Ребенок может охарактеризовать свое самочувствие, привлечь внимание взрослого в случае недомогания</t>
  </si>
  <si>
    <t>Ребенок проявляет желание выполнять роль водящего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</si>
  <si>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</si>
  <si>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</si>
  <si>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</si>
  <si>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</si>
  <si>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</si>
  <si>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Ребенок имеет представления о разнообразных возрастных изменениях относительно себя (когда я был маленький, когда я буду взрослым)</t>
  </si>
  <si>
    <t>Ребенок демонстрирует стремление к общению, может оговариваться, стремится к самовыражению в деятельности, к признанию и уважению сверстников</t>
  </si>
  <si>
    <t>Ребенок выполняет самостоятельно правила общения со взрослым, внимателен к его словам и мнению, стремится к интеллектуальному общению (задает много вопросов)</t>
  </si>
  <si>
    <t>Ребенок проявляет сочувствие и содействие в ответ на эмоциональное состояние других, испытывает внимательность к переживаниям других</t>
  </si>
  <si>
    <t>Ребенок без напоминания взрослого здоровается и прощается, говорит спасибо и пожалуйста</t>
  </si>
  <si>
    <t>Ребенок знает/ выполняет правила поведения в общественных местах</t>
  </si>
  <si>
    <t>Ребенок уважительно относится к членам своей семьи</t>
  </si>
  <si>
    <t>Ребенок называет роль до начала игры, обозначает новую роль по ходу игры, предлагает игровой замысел, проявляет инициативу в развитии сюжета, активно включается в ролевой диалог</t>
  </si>
  <si>
    <t>Ребенок активно использует предметы-заместители</t>
  </si>
  <si>
    <t>Ребенок проявляет творчество в создании игровой обстановки</t>
  </si>
  <si>
    <t>Ребенок принимает игровую задачу в играх с правилами, проявляет интерес к результату, выигрышу</t>
  </si>
  <si>
    <t>Ребенок знает государственные символы РФ (флаг, герб)</t>
  </si>
  <si>
    <t>Ребенок знает основные достопримечательности населенного пункта, в котором живет</t>
  </si>
  <si>
    <t>Ребенок знает название улицы, на которой живет</t>
  </si>
  <si>
    <t>Ребенок имеет представления о народной культуре страны, в которой живет (традиции)</t>
  </si>
  <si>
    <t>Ребенок стремится к выполнению трудовых обязанностей, охотно включается в совместный труд</t>
  </si>
  <si>
    <t>Ребенок имеет представления о содержании и структуре процессов хозяйственно-бытового труда взрослых</t>
  </si>
  <si>
    <t xml:space="preserve">Ребенок имеет представления об основных правилах безопасного поведения </t>
  </si>
  <si>
    <t>в быту, в природе, на улице, при общении с незнакомыми людьми</t>
  </si>
  <si>
    <t>в чрезвычайных ситуациях</t>
  </si>
  <si>
    <t>Ребенок знает 7-8 цветов и оттенки</t>
  </si>
  <si>
    <t>Ребенок знает 7-8 геометрических фигур</t>
  </si>
  <si>
    <t>Ребенок знает: большой-поменьше – самый маленький-одинакового размера, короткий-длинный, высокий-низкий, широкий – узкий, толстый - тонкий</t>
  </si>
  <si>
    <t>Ребенок имеет представления о материалах, из которых изготовлены предметы (метал, стекло, бумага и др.), об их свойствах</t>
  </si>
  <si>
    <t>Ребенок умеет находить отличия и сходства между предметами по 2-3 признакам путем непосредственного сравнения</t>
  </si>
  <si>
    <t>Ребенок умеет описывать предметы по 3-4 основным свойствам</t>
  </si>
  <si>
    <t>Ребенок знает цифры 1-5, умеет считать в пределах 5 (на слух, на ощупь), пересчитывать предметы и отсчитывать их по образцу и названному числу</t>
  </si>
  <si>
    <t>Ребенок различает части суток, знает их последовательность</t>
  </si>
  <si>
    <t>Ребенок понимает временную последовательность вчера -сегодня-завтра</t>
  </si>
  <si>
    <t>Ребенок понимает: вперед-назад, вниз – вверх, налево-направо</t>
  </si>
  <si>
    <t>Ребенок ориентируется в окружающем пространстве</t>
  </si>
  <si>
    <t>Ребенок ориентируется по схеме собственного тела (левая-правая рука/нога, левое-правое ухо и т.д.)</t>
  </si>
  <si>
    <t>Ребенок умеет сравнивать предметы по форме и по величине</t>
  </si>
  <si>
    <t xml:space="preserve"> о труде взрослых в городе </t>
  </si>
  <si>
    <t xml:space="preserve"> о труде взрослых  в сельской местности</t>
  </si>
  <si>
    <t>Ребенок знает адрес своего места жительства</t>
  </si>
  <si>
    <t>Ребенок разбирается в элементарных родственных связях</t>
  </si>
  <si>
    <t>Ребенок может сравнивать группировки объектов живой природы на основе признаков (дикие – домашние, хищные – травоядные, перелетные – зимующие и др.)</t>
  </si>
  <si>
    <t>Ребенок имеет представления об элементарных потребностях растений и животных (питание, вода, тепло, свет)</t>
  </si>
  <si>
    <t>Ребенок имеет представления о свойствах неживой природы (камни, глина, песок, почва, вода)</t>
  </si>
  <si>
    <t>Ребенок имеет представления о явлениях природы в разные сезоны года</t>
  </si>
  <si>
    <t xml:space="preserve">Ребенок имеет представление о свойствах и качествах природных материалов </t>
  </si>
  <si>
    <t>Ребенок инициативен в разговоре, использует разные типы реплик и простые формы объяснительной речи</t>
  </si>
  <si>
    <t>Ребенок внятно говорит, голосом средней силы, регулирует интонацию, тембр, силу голоса и ритм речи</t>
  </si>
  <si>
    <t>Ребенок выразительно читает стихотворение наизусть</t>
  </si>
  <si>
    <t>Ребенок участвует в коллективном разговоре, не перебивая собеседников</t>
  </si>
  <si>
    <t>Ребенок использует в речи названия предметов и материалов, из которых они изготовлены</t>
  </si>
  <si>
    <t>Ребенок употребляет слова, обозначающие родовые и видовые обобщения, а также лежащие в основе этих обобщений существенные признаки</t>
  </si>
  <si>
    <t>Звуковая культура речи</t>
  </si>
  <si>
    <t>Грамматический строй</t>
  </si>
  <si>
    <t>Связная речь</t>
  </si>
  <si>
    <t>Ребенок правильно произносит свистящие и шипящие звуки</t>
  </si>
  <si>
    <t>Ребенок четко воспроизводит фонетический и морфологический рисунок слова</t>
  </si>
  <si>
    <t>Ребенок использует в речи полные, распространенные простые с однородными членами и сложноподчинённые предложения для передачи временных, пространственных, причинно-следственных связей</t>
  </si>
  <si>
    <t>Ребенок правильно употребляет суффиксы и приставки при словообразовании</t>
  </si>
  <si>
    <t>Ребенок использует систему окончаний существительных, прилагательных, глаголов для оформления речевого высказывания</t>
  </si>
  <si>
    <t>Ребенок использует в речи вопросы поискового характера (почему, зачем, для чего)</t>
  </si>
  <si>
    <t>Ребенок составляет описательные рассказы из 5-6 предложений о предметах, игрушках, объектах природы</t>
  </si>
  <si>
    <t>Ребенок составляет повествовательные рассказы из 5-6 предложений из личного опыта</t>
  </si>
  <si>
    <t>Ребенок с интересом слушает литературные тексты</t>
  </si>
  <si>
    <t>Ребенок умеет сравнивать слова по протяженности</t>
  </si>
  <si>
    <t>Ребенок имеет начальные умения звукового анализа слов</t>
  </si>
  <si>
    <t>Ребенок узнает слова на заданный звук</t>
  </si>
  <si>
    <t>ОБРАЗОВАТЕЛЬНАЯ ОБЛАСТЬ «ФИЗИЧЕСКОЕ  РАЗВИТИЕ»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</si>
  <si>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5 годам</t>
    </r>
  </si>
  <si>
    <t>Ребенок дослушивает музыкальное произведение до конца</t>
  </si>
  <si>
    <t>Ребенок различает звуки по высоте (высокий-низкий, в пределах сексты, септимы)</t>
  </si>
  <si>
    <t>Ребенок поет протяжно, подвижно, согласованно, смягчает концы фраз с инструментальным изображением и без него</t>
  </si>
  <si>
    <t>Ребенок ритмичного двигается в соответствие с характером музыки</t>
  </si>
  <si>
    <t>Ребенок умеет импровизировать мелодию на заданный текст</t>
  </si>
  <si>
    <t>Ребенок умеет подыгрывать простейшие мелодии на деревянных ложках, погремушках, барабане, металлофоне</t>
  </si>
  <si>
    <t>Танцевально-игровое творчество</t>
  </si>
  <si>
    <t>Ребенок охотно участвует в инсценировках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</si>
  <si>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5 годам</t>
    </r>
  </si>
  <si>
    <t>Ребенок умеет рисовать отдельные предметы и создавать сюжетные композиции</t>
  </si>
  <si>
    <t>Ребенок умеет смешивать цвета для получения оттенка</t>
  </si>
  <si>
    <t>Ребенок владеет способами лепки: прищипывание, вытягивание, сглаживание, вдавливание</t>
  </si>
  <si>
    <t>Ребенок умеет пользоваться стекой</t>
  </si>
  <si>
    <t>Ребенок правильно держит ножницы, пользуется ими</t>
  </si>
  <si>
    <t>Ребенок умеет резать ножницами по прямой</t>
  </si>
  <si>
    <t>Ребенок умеет вырезать ножницами круглые формы из квадрата и овальные из прямоугольника</t>
  </si>
  <si>
    <t>Ребенок имеет представления о филимоновской игрушке, элементах филимоновской росписи</t>
  </si>
  <si>
    <t>Ребенок имеет представления о городецкой игрушке, элементах городецкой росписи</t>
  </si>
  <si>
    <t xml:space="preserve">Ребенок имеет представления </t>
  </si>
  <si>
    <t>о творческих профессиях (артист, художник, композитор, писатель)</t>
  </si>
  <si>
    <t>о жанрах и видах искусства (литература, музыка, репродукция, архитектура, скульптура)</t>
  </si>
  <si>
    <t>о жанрах живописи (натюрморт, портрет, пейзаж)</t>
  </si>
  <si>
    <t>о произведениях народного искусства (потешки, сказки, песни, хороводы, заклички и др.)</t>
  </si>
  <si>
    <t>Ребенок имеет представление о театре, выставке, библиотеке</t>
  </si>
  <si>
    <t>Ребенок может анализировать образец постройки</t>
  </si>
  <si>
    <t>Ребенок создает постройки разной конструктивной сложности</t>
  </si>
  <si>
    <t>Ребенок способен передавать художественный образ, следить за развитием взаимодействия персонажей</t>
  </si>
  <si>
    <t>Ребенок использует в театрализованных играх образные игрушки и различные виды театра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</si>
  <si>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</si>
  <si>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</si>
  <si>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</si>
  <si>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</si>
  <si>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</si>
  <si>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</si>
  <si>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</si>
  <si>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</si>
  <si>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</si>
  <si>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упражнения с мячом: прокатывание, подбрасывание, бросание, ловля, скатывание, отбивание</t>
  </si>
  <si>
    <t>Ребенок ползает на четвереньках «змейкой», по наклонной доске, по гимнастической скамейке на животе, подтягиваясь руками</t>
  </si>
  <si>
    <t>Ребенок проползает в обручи, под дуги, под веревку</t>
  </si>
  <si>
    <t>Ребенок влезает на гимнастическую стенку и спускается с нее, не пропуская реек; переходит по гимнастической стенке с пролета на пролет</t>
  </si>
  <si>
    <t>Ребенок выполняет различные виды ходьбы</t>
  </si>
  <si>
    <t>в колонне по одному,  со сменой ведущего, в чередовании с бегом, с разным положением рук</t>
  </si>
  <si>
    <t>на носках, на пятках, на внешней стороне стопы</t>
  </si>
  <si>
    <t xml:space="preserve"> приставным шагом, перешагивая через предметы, чередуя мелкий и широкий шаг</t>
  </si>
  <si>
    <t xml:space="preserve"> с изменением темпа, с остановкой по сигналу </t>
  </si>
  <si>
    <t>Ребенок выполняет различные виды бега</t>
  </si>
  <si>
    <t>на носках, высоко поднимая колени</t>
  </si>
  <si>
    <t>в колонне по одному, по кругу, со сменой направляющего</t>
  </si>
  <si>
    <t>обегая предметы, на месте, врассыпную, в парах</t>
  </si>
  <si>
    <t>Ребенок выполняет различные виды прыжков</t>
  </si>
  <si>
    <t>с поворотом вправо-влево, вокруг себя</t>
  </si>
  <si>
    <t>подпрыгивание с продвижением вперед</t>
  </si>
  <si>
    <t xml:space="preserve"> в длину с места</t>
  </si>
  <si>
    <t>прямой галоп</t>
  </si>
  <si>
    <t>на двух ногах на месте, ноги вместе – ноги врозь</t>
  </si>
  <si>
    <t>спрыгивание</t>
  </si>
  <si>
    <t>Ребенок может стоять на одной ноге</t>
  </si>
  <si>
    <t>Ребенок выполняет кружение вокруг себя</t>
  </si>
  <si>
    <t>Ребенок выполняет различные виды строевых упражнений</t>
  </si>
  <si>
    <t>размыкание и смыкание на вытянутые руки</t>
  </si>
  <si>
    <t>равнение по ориентирам и без них</t>
  </si>
  <si>
    <t>построение в колонну по одному, по два, по росту, перестроение из колонны</t>
  </si>
  <si>
    <t>Показатели возможных достижений (возрастные характеристики) к 5 годам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</si>
  <si>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</si>
  <si>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</si>
  <si>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1 часть</t>
  </si>
  <si>
    <t>среднее</t>
  </si>
  <si>
    <t>высокий</t>
  </si>
  <si>
    <t xml:space="preserve">средний </t>
  </si>
  <si>
    <t>низкий</t>
  </si>
  <si>
    <t>средняя</t>
  </si>
  <si>
    <t>1 ЧАСТЬ</t>
  </si>
  <si>
    <t>СРЕДНЯЯ</t>
  </si>
  <si>
    <t>Высокий</t>
  </si>
  <si>
    <t>Средний</t>
  </si>
  <si>
    <t>Низкий</t>
  </si>
  <si>
    <t>СРЕДНЕЕ</t>
  </si>
  <si>
    <t xml:space="preserve">  </t>
  </si>
  <si>
    <t xml:space="preserve">СРЕДНИЙ ПОКАЗАТЕЛЬ ПО РЕБЕНКУ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</si>
</sst>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3" borderId="32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5" borderId="15" xfId="0" applyFont="1" applyFill="1" applyBorder="1"/>
    <xf numFmtId="0" fontId="2" fillId="0" borderId="1" xfId="0" applyFont="1" applyBorder="1"/>
    <xf numFmtId="16" fontId="2" fillId="0" borderId="7" xfId="0" applyNumberFormat="1" applyFont="1" applyBorder="1"/>
    <xf numFmtId="164" fontId="0" fillId="0" borderId="0" xfId="0" applyNumberFormat="1"/>
    <xf numFmtId="0" fontId="2" fillId="0" borderId="0" xfId="0" applyFont="1" applyFill="1" applyBorder="1"/>
    <xf numFmtId="0" fontId="6" fillId="0" borderId="35" xfId="0" applyFont="1" applyFill="1" applyBorder="1" applyAlignment="1">
      <alignment horizontal="center" vertical="top" wrapText="1"/>
    </xf>
    <xf numFmtId="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4" fontId="6" fillId="0" borderId="35" xfId="0" applyNumberFormat="1" applyFont="1" applyFill="1" applyBorder="1" applyAlignment="1">
      <alignment horizontal="center" vertical="top" wrapText="1"/>
    </xf>
    <xf numFmtId="0" fontId="2" fillId="0" borderId="9" xfId="0" applyFont="1" applyBorder="1"/>
    <xf numFmtId="0" fontId="11" fillId="0" borderId="0" xfId="0" applyFont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/>
    <xf numFmtId="0" fontId="2" fillId="6" borderId="19" xfId="0" applyFont="1" applyFill="1" applyBorder="1"/>
    <xf numFmtId="0" fontId="2" fillId="3" borderId="19" xfId="0" applyFont="1" applyFill="1" applyBorder="1"/>
    <xf numFmtId="0" fontId="2" fillId="3" borderId="16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6" borderId="3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0" borderId="19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9" fillId="0" borderId="0" xfId="0" applyFont="1" applyAlignment="1">
      <alignment horizontal="right"/>
    </xf>
    <xf numFmtId="0" fontId="5" fillId="0" borderId="27" xfId="0" applyFont="1" applyBorder="1" applyAlignment="1">
      <alignment horizontal="center" vertical="top" wrapText="1"/>
    </xf>
    <xf numFmtId="0" fontId="2" fillId="5" borderId="14" xfId="0" applyFont="1" applyFill="1" applyBorder="1"/>
    <xf numFmtId="0" fontId="2" fillId="3" borderId="20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2" borderId="15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2" fillId="0" borderId="1" xfId="0" applyFont="1" applyBorder="1"/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0" fontId="2" fillId="2" borderId="14" xfId="0" applyFont="1" applyFill="1" applyBorder="1"/>
    <xf numFmtId="0" fontId="2" fillId="2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/>
    </xf>
    <xf numFmtId="0" fontId="2" fillId="2" borderId="16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3" borderId="14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5" xfId="0" applyFont="1" applyFill="1" applyBorder="1"/>
    <xf numFmtId="0" fontId="2" fillId="3" borderId="15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5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32" xfId="0" applyFont="1" applyFill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33" xfId="0" applyFont="1" applyFill="1" applyBorder="1"/>
    <xf numFmtId="0" fontId="2" fillId="3" borderId="32" xfId="0" applyFont="1" applyFill="1" applyBorder="1"/>
  </cellXfs>
  <cellStyles count="1">
    <cellStyle name="Обычный" xfId="0" builtinId="0"/>
  </cellStyles>
  <dxfs count="137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22" zoomScale="90" zoomScaleNormal="90" workbookViewId="0">
      <selection activeCell="B38" sqref="B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77734375" customWidth="1"/>
    <col min="6" max="6" width="19" customWidth="1"/>
    <col min="7" max="7" width="18.5546875" customWidth="1"/>
    <col min="8" max="8" width="20.88671875" customWidth="1"/>
    <col min="9" max="9" width="17.77734375" customWidth="1"/>
    <col min="10" max="10" width="21.77734375" customWidth="1"/>
    <col min="11" max="11" width="14.77734375" customWidth="1"/>
    <col min="12" max="12" width="14.33203125" customWidth="1"/>
    <col min="13" max="13" width="9.33203125" customWidth="1"/>
    <col min="14" max="14" width="12.109375" customWidth="1"/>
    <col min="15" max="15" width="9" customWidth="1"/>
    <col min="16" max="16" width="8.44140625" customWidth="1"/>
    <col min="17" max="17" width="12.109375" style="54" customWidth="1"/>
  </cols>
  <sheetData>
    <row r="1" spans="1:17" x14ac:dyDescent="0.3">
      <c r="A1" s="93" t="s">
        <v>47</v>
      </c>
      <c r="B1" s="93"/>
      <c r="C1" s="13"/>
      <c r="D1" s="13"/>
      <c r="E1" s="94" t="s">
        <v>72</v>
      </c>
      <c r="F1" s="95"/>
      <c r="G1" s="95"/>
      <c r="H1" s="40"/>
      <c r="I1" s="64" t="s">
        <v>85</v>
      </c>
      <c r="J1" s="64"/>
      <c r="K1" s="64"/>
      <c r="L1" s="24"/>
      <c r="M1" s="24"/>
      <c r="N1" s="25"/>
      <c r="O1" s="14"/>
      <c r="P1" s="14"/>
      <c r="Q1" s="52"/>
    </row>
    <row r="2" spans="1:17" x14ac:dyDescent="0.3">
      <c r="A2" s="93" t="s">
        <v>0</v>
      </c>
      <c r="B2" s="93"/>
      <c r="C2" s="93"/>
      <c r="D2" s="93"/>
      <c r="E2" s="96" t="s">
        <v>84</v>
      </c>
      <c r="F2" s="97"/>
      <c r="G2" s="97"/>
      <c r="H2" s="41"/>
      <c r="I2" s="75" t="s">
        <v>86</v>
      </c>
      <c r="J2" s="75"/>
      <c r="K2" s="75"/>
      <c r="L2" s="75"/>
      <c r="M2" s="75"/>
      <c r="N2" s="17"/>
      <c r="O2" s="14"/>
      <c r="P2" s="14"/>
      <c r="Q2" s="52"/>
    </row>
    <row r="3" spans="1:17" ht="14.55" customHeight="1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52"/>
    </row>
    <row r="4" spans="1:17" x14ac:dyDescent="0.3">
      <c r="A4" s="91" t="s">
        <v>12</v>
      </c>
      <c r="B4" s="91"/>
      <c r="C4" s="20"/>
      <c r="D4" s="20"/>
      <c r="E4" s="65" t="s">
        <v>15</v>
      </c>
      <c r="F4" s="66"/>
      <c r="G4" s="67" t="s">
        <v>14</v>
      </c>
      <c r="H4" s="67"/>
      <c r="I4" s="67"/>
      <c r="J4" s="68" t="s">
        <v>13</v>
      </c>
      <c r="K4" s="69"/>
      <c r="L4" s="15"/>
      <c r="M4" s="13"/>
      <c r="N4" s="14"/>
      <c r="O4" s="14"/>
      <c r="P4" s="14"/>
      <c r="Q4" s="52"/>
    </row>
    <row r="5" spans="1:17" ht="15" thickBot="1" x14ac:dyDescent="0.35">
      <c r="A5" s="92" t="s">
        <v>16</v>
      </c>
      <c r="B5" s="92"/>
      <c r="C5" s="22"/>
      <c r="D5" s="22"/>
      <c r="E5" s="70" t="s">
        <v>18</v>
      </c>
      <c r="F5" s="71"/>
      <c r="G5" s="72" t="s">
        <v>20</v>
      </c>
      <c r="H5" s="72"/>
      <c r="I5" s="72"/>
      <c r="J5" s="73" t="s">
        <v>19</v>
      </c>
      <c r="K5" s="74"/>
      <c r="L5" s="12"/>
      <c r="M5" s="21"/>
      <c r="N5" s="29"/>
      <c r="O5" s="29"/>
      <c r="P5" s="29"/>
      <c r="Q5" s="53"/>
    </row>
    <row r="6" spans="1:17" ht="15.6" thickTop="1" thickBot="1" x14ac:dyDescent="0.35">
      <c r="A6" s="76" t="s">
        <v>2</v>
      </c>
      <c r="B6" s="79" t="s">
        <v>3</v>
      </c>
      <c r="C6" s="31"/>
      <c r="D6" s="31"/>
      <c r="E6" s="82" t="s">
        <v>37</v>
      </c>
      <c r="F6" s="82"/>
      <c r="G6" s="82"/>
      <c r="H6" s="82"/>
      <c r="I6" s="82"/>
      <c r="J6" s="82"/>
      <c r="K6" s="82"/>
      <c r="L6" s="82"/>
      <c r="M6" s="82"/>
      <c r="N6" s="83" t="s">
        <v>70</v>
      </c>
    </row>
    <row r="7" spans="1:17" ht="15" thickBot="1" x14ac:dyDescent="0.35">
      <c r="A7" s="77"/>
      <c r="B7" s="80"/>
      <c r="C7" s="2"/>
      <c r="D7" s="2"/>
      <c r="E7" s="80" t="s">
        <v>233</v>
      </c>
      <c r="F7" s="80"/>
      <c r="G7" s="80"/>
      <c r="H7" s="80"/>
      <c r="I7" s="80"/>
      <c r="J7" s="80"/>
      <c r="K7" s="80"/>
      <c r="L7" s="80"/>
      <c r="M7" s="80"/>
      <c r="N7" s="84"/>
    </row>
    <row r="8" spans="1:17" ht="17.55" customHeight="1" thickBot="1" x14ac:dyDescent="0.35">
      <c r="A8" s="77"/>
      <c r="B8" s="80"/>
      <c r="C8" s="2"/>
      <c r="D8" s="2"/>
      <c r="E8" s="86" t="s">
        <v>153</v>
      </c>
      <c r="F8" s="86"/>
      <c r="G8" s="86" t="s">
        <v>155</v>
      </c>
      <c r="H8" s="86"/>
      <c r="I8" s="86"/>
      <c r="J8" s="6" t="s">
        <v>68</v>
      </c>
      <c r="K8" s="87" t="s">
        <v>78</v>
      </c>
      <c r="L8" s="88"/>
      <c r="M8" s="89"/>
      <c r="N8" s="84"/>
    </row>
    <row r="9" spans="1:17" ht="15" thickBot="1" x14ac:dyDescent="0.35">
      <c r="A9" s="77"/>
      <c r="B9" s="80"/>
      <c r="C9" s="2"/>
      <c r="D9" s="2"/>
      <c r="E9" s="62" t="s">
        <v>156</v>
      </c>
      <c r="F9" s="62" t="s">
        <v>157</v>
      </c>
      <c r="G9" s="62" t="s">
        <v>161</v>
      </c>
      <c r="H9" s="59" t="s">
        <v>162</v>
      </c>
      <c r="I9" s="59" t="s">
        <v>163</v>
      </c>
      <c r="J9" s="62" t="s">
        <v>164</v>
      </c>
      <c r="K9" s="59" t="s">
        <v>165</v>
      </c>
      <c r="L9" s="59" t="s">
        <v>166</v>
      </c>
      <c r="M9" s="59" t="s">
        <v>167</v>
      </c>
      <c r="N9" s="84"/>
    </row>
    <row r="10" spans="1:17" ht="33.450000000000003" customHeight="1" thickBot="1" x14ac:dyDescent="0.35">
      <c r="A10" s="78"/>
      <c r="B10" s="81"/>
      <c r="C10" s="32"/>
      <c r="D10" s="32"/>
      <c r="E10" s="63"/>
      <c r="F10" s="63"/>
      <c r="G10" s="63"/>
      <c r="H10" s="60"/>
      <c r="I10" s="60"/>
      <c r="J10" s="63"/>
      <c r="K10" s="60"/>
      <c r="L10" s="60"/>
      <c r="M10" s="60"/>
      <c r="N10" s="85"/>
      <c r="O10" t="s">
        <v>236</v>
      </c>
      <c r="P10" t="s">
        <v>247</v>
      </c>
    </row>
    <row r="11" spans="1:17" ht="15.6" customHeight="1" thickTop="1" thickBot="1" x14ac:dyDescent="0.35">
      <c r="A11" s="5">
        <v>1</v>
      </c>
      <c r="B11" s="43"/>
      <c r="C11" s="5"/>
      <c r="D11" s="5"/>
      <c r="E11" s="5">
        <v>1</v>
      </c>
      <c r="F11" s="5">
        <v>2</v>
      </c>
      <c r="G11" s="5">
        <v>2</v>
      </c>
      <c r="H11" s="5">
        <v>1</v>
      </c>
      <c r="I11" s="5">
        <v>2</v>
      </c>
      <c r="J11" s="5">
        <v>2</v>
      </c>
      <c r="K11" s="5">
        <v>1</v>
      </c>
      <c r="L11" s="5">
        <v>2</v>
      </c>
      <c r="M11" s="5">
        <v>2</v>
      </c>
      <c r="N11" s="30">
        <f>AVERAGE(E11:M11)</f>
        <v>1.6666666666666667</v>
      </c>
      <c r="O11" s="30">
        <f>AVERAGE('Реч.разв.к 5г ч1'!E11:M11)</f>
        <v>1</v>
      </c>
      <c r="P11" s="45">
        <f>AVERAGE(N11:O11)</f>
        <v>1.3333333333333335</v>
      </c>
    </row>
    <row r="12" spans="1:17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0">
        <f t="shared" ref="N12:N38" si="0">AVERAGE(E12:M12)</f>
        <v>0</v>
      </c>
      <c r="O12" s="30">
        <f>AVERAGE('Реч.разв.к 5г ч1'!E12:M12)</f>
        <v>0</v>
      </c>
      <c r="P12" s="45">
        <f t="shared" ref="P12:P39" si="1">AVERAGE(N12:O12)</f>
        <v>0</v>
      </c>
    </row>
    <row r="13" spans="1:17" ht="15" thickBot="1" x14ac:dyDescent="0.35">
      <c r="A13" s="2">
        <v>3</v>
      </c>
      <c r="B13" s="43"/>
      <c r="C13" s="2"/>
      <c r="D13" s="2"/>
      <c r="E13" s="2">
        <v>1</v>
      </c>
      <c r="F13" s="2">
        <v>1</v>
      </c>
      <c r="G13" s="2">
        <v>2</v>
      </c>
      <c r="H13" s="2">
        <v>1</v>
      </c>
      <c r="I13" s="2">
        <v>1</v>
      </c>
      <c r="J13" s="2">
        <v>2</v>
      </c>
      <c r="K13" s="2">
        <v>1</v>
      </c>
      <c r="L13" s="2">
        <v>1</v>
      </c>
      <c r="M13" s="2">
        <v>1</v>
      </c>
      <c r="N13" s="30">
        <f t="shared" si="0"/>
        <v>1.2222222222222223</v>
      </c>
      <c r="O13" s="30">
        <f>AVERAGE('Реч.разв.к 5г ч1'!E13:M13)</f>
        <v>1</v>
      </c>
      <c r="P13" s="45">
        <f t="shared" si="1"/>
        <v>1.1111111111111112</v>
      </c>
    </row>
    <row r="14" spans="1:17" ht="15" thickBot="1" x14ac:dyDescent="0.35">
      <c r="A14" s="2">
        <v>4</v>
      </c>
      <c r="B14" s="43"/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2</v>
      </c>
      <c r="K14" s="2">
        <v>1</v>
      </c>
      <c r="L14" s="2">
        <v>1</v>
      </c>
      <c r="M14" s="2">
        <v>2</v>
      </c>
      <c r="N14" s="30">
        <f t="shared" si="0"/>
        <v>1.2222222222222223</v>
      </c>
      <c r="O14" s="30">
        <f>AVERAGE('Реч.разв.к 5г ч1'!E14:M14)</f>
        <v>1</v>
      </c>
      <c r="P14" s="45">
        <f t="shared" si="1"/>
        <v>1.1111111111111112</v>
      </c>
    </row>
    <row r="15" spans="1:17" ht="15" thickBot="1" x14ac:dyDescent="0.35">
      <c r="A15" s="2">
        <v>5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2</v>
      </c>
      <c r="K15" s="2">
        <v>1</v>
      </c>
      <c r="L15" s="2">
        <v>2</v>
      </c>
      <c r="M15" s="2">
        <v>1</v>
      </c>
      <c r="N15" s="30">
        <f t="shared" si="0"/>
        <v>1.2222222222222223</v>
      </c>
      <c r="O15" s="30">
        <f>AVERAGE('Реч.разв.к 5г ч1'!E15:M15)</f>
        <v>1.2222222222222223</v>
      </c>
      <c r="P15" s="45">
        <f t="shared" si="1"/>
        <v>1.2222222222222223</v>
      </c>
    </row>
    <row r="16" spans="1:17" ht="15" thickBot="1" x14ac:dyDescent="0.35">
      <c r="A16" s="2">
        <v>6</v>
      </c>
      <c r="B16" s="43"/>
      <c r="C16" s="2"/>
      <c r="D16" s="2"/>
      <c r="E16" s="2">
        <v>1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2</v>
      </c>
      <c r="L16" s="2">
        <v>1</v>
      </c>
      <c r="M16" s="2">
        <v>2</v>
      </c>
      <c r="N16" s="30">
        <f t="shared" si="0"/>
        <v>1.4444444444444444</v>
      </c>
      <c r="O16" s="30">
        <f>AVERAGE('Реч.разв.к 5г ч1'!E16:M16)</f>
        <v>1.6666666666666667</v>
      </c>
      <c r="P16" s="45">
        <f t="shared" si="1"/>
        <v>1.5555555555555556</v>
      </c>
    </row>
    <row r="17" spans="1:16" ht="15" thickBot="1" x14ac:dyDescent="0.35">
      <c r="A17" s="2">
        <v>7</v>
      </c>
      <c r="B17" s="43"/>
      <c r="C17" s="2"/>
      <c r="D17" s="2"/>
      <c r="E17" s="2">
        <v>1</v>
      </c>
      <c r="F17" s="2">
        <v>1</v>
      </c>
      <c r="G17" s="2">
        <v>2</v>
      </c>
      <c r="H17" s="2">
        <v>1</v>
      </c>
      <c r="I17" s="2">
        <v>2</v>
      </c>
      <c r="J17" s="2">
        <v>2</v>
      </c>
      <c r="K17" s="2">
        <v>1</v>
      </c>
      <c r="L17" s="2">
        <v>1</v>
      </c>
      <c r="M17" s="2">
        <v>2</v>
      </c>
      <c r="N17" s="30">
        <f t="shared" si="0"/>
        <v>1.4444444444444444</v>
      </c>
      <c r="O17" s="30">
        <f>AVERAGE('Реч.разв.к 5г ч1'!E17:M17)</f>
        <v>1.4444444444444444</v>
      </c>
      <c r="P17" s="45">
        <f t="shared" si="1"/>
        <v>1.4444444444444444</v>
      </c>
    </row>
    <row r="18" spans="1:16" ht="15" thickBot="1" x14ac:dyDescent="0.35">
      <c r="A18" s="2">
        <v>8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2</v>
      </c>
      <c r="J18" s="2">
        <v>2</v>
      </c>
      <c r="K18" s="2">
        <v>1</v>
      </c>
      <c r="L18" s="2">
        <v>1</v>
      </c>
      <c r="M18" s="2">
        <v>2</v>
      </c>
      <c r="N18" s="30">
        <f t="shared" si="0"/>
        <v>1.3333333333333333</v>
      </c>
      <c r="O18" s="30">
        <f>AVERAGE('Реч.разв.к 5г ч1'!E18:M18)</f>
        <v>1.4444444444444444</v>
      </c>
      <c r="P18" s="45">
        <f t="shared" si="1"/>
        <v>1.3888888888888888</v>
      </c>
    </row>
    <row r="19" spans="1:16" ht="15" thickBot="1" x14ac:dyDescent="0.35">
      <c r="A19" s="2">
        <v>9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30">
        <f t="shared" si="0"/>
        <v>1</v>
      </c>
      <c r="O19" s="30">
        <f>AVERAGE('Реч.разв.к 5г ч1'!E19:M19)</f>
        <v>1</v>
      </c>
      <c r="P19" s="45">
        <f t="shared" si="1"/>
        <v>1</v>
      </c>
    </row>
    <row r="20" spans="1:16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1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30">
        <f t="shared" si="0"/>
        <v>1.8888888888888888</v>
      </c>
      <c r="O20" s="30">
        <f>AVERAGE('Реч.разв.к 5г ч1'!E20:M20)</f>
        <v>1.7777777777777777</v>
      </c>
      <c r="P20" s="45">
        <f t="shared" si="1"/>
        <v>1.8333333333333333</v>
      </c>
    </row>
    <row r="21" spans="1:16" ht="15" thickBot="1" x14ac:dyDescent="0.35">
      <c r="A21" s="2">
        <v>11</v>
      </c>
      <c r="B21" s="43"/>
      <c r="C21" s="2"/>
      <c r="D21" s="2"/>
      <c r="E21" s="2">
        <v>1</v>
      </c>
      <c r="F21" s="2">
        <v>1</v>
      </c>
      <c r="G21" s="2">
        <v>2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1</v>
      </c>
      <c r="N21" s="30">
        <f t="shared" si="0"/>
        <v>1.5555555555555556</v>
      </c>
      <c r="O21" s="30">
        <f>AVERAGE('Реч.разв.к 5г ч1'!E21:M21)</f>
        <v>1.6666666666666667</v>
      </c>
      <c r="P21" s="45">
        <f t="shared" si="1"/>
        <v>1.6111111111111112</v>
      </c>
    </row>
    <row r="22" spans="1:16" ht="15" thickBot="1" x14ac:dyDescent="0.35">
      <c r="A22" s="2">
        <v>12</v>
      </c>
      <c r="B22" s="43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30">
        <f t="shared" si="0"/>
        <v>1</v>
      </c>
      <c r="O22" s="30">
        <f>AVERAGE('Реч.разв.к 5г ч1'!E22:M22)</f>
        <v>1</v>
      </c>
      <c r="P22" s="45">
        <f t="shared" si="1"/>
        <v>1</v>
      </c>
    </row>
    <row r="23" spans="1:16" ht="15" thickBot="1" x14ac:dyDescent="0.35">
      <c r="A23" s="2">
        <v>13</v>
      </c>
      <c r="B23" s="43"/>
      <c r="C23" s="2"/>
      <c r="D23" s="2"/>
      <c r="E23" s="2">
        <v>1</v>
      </c>
      <c r="F23" s="2">
        <v>2</v>
      </c>
      <c r="G23" s="2">
        <v>1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1</v>
      </c>
      <c r="N23" s="30">
        <f t="shared" si="0"/>
        <v>1.6666666666666667</v>
      </c>
      <c r="O23" s="30">
        <f>AVERAGE('Реч.разв.к 5г ч1'!E23:M23)</f>
        <v>1.5555555555555556</v>
      </c>
      <c r="P23" s="45">
        <f t="shared" si="1"/>
        <v>1.6111111111111112</v>
      </c>
    </row>
    <row r="24" spans="1:16" ht="15" thickBot="1" x14ac:dyDescent="0.35">
      <c r="A24" s="2">
        <v>14</v>
      </c>
      <c r="B24" s="43"/>
      <c r="C24" s="2"/>
      <c r="D24" s="2"/>
      <c r="E24" s="2">
        <v>1</v>
      </c>
      <c r="F24" s="2">
        <v>1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1</v>
      </c>
      <c r="N24" s="30">
        <f t="shared" si="0"/>
        <v>1.6666666666666667</v>
      </c>
      <c r="O24" s="30">
        <f>AVERAGE('Реч.разв.к 5г ч1'!E24:M24)</f>
        <v>1.5555555555555556</v>
      </c>
      <c r="P24" s="45">
        <f t="shared" si="1"/>
        <v>1.6111111111111112</v>
      </c>
    </row>
    <row r="25" spans="1:16" ht="15" thickBot="1" x14ac:dyDescent="0.35">
      <c r="A25" s="2">
        <v>15</v>
      </c>
      <c r="B25" s="43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30">
        <f t="shared" si="0"/>
        <v>1</v>
      </c>
      <c r="O25" s="30">
        <f>AVERAGE('Реч.разв.к 5г ч1'!E25:M25)</f>
        <v>1.4444444444444444</v>
      </c>
      <c r="P25" s="45">
        <f t="shared" si="1"/>
        <v>1.2222222222222223</v>
      </c>
    </row>
    <row r="26" spans="1:16" ht="15" thickBot="1" x14ac:dyDescent="0.35">
      <c r="A26" s="2">
        <v>16</v>
      </c>
      <c r="B26" s="43"/>
      <c r="C26" s="2"/>
      <c r="D26" s="2"/>
      <c r="E26" s="2">
        <v>2</v>
      </c>
      <c r="F26" s="2">
        <v>2</v>
      </c>
      <c r="G26" s="2">
        <v>2</v>
      </c>
      <c r="H26" s="2">
        <v>1</v>
      </c>
      <c r="I26" s="2">
        <v>2</v>
      </c>
      <c r="J26" s="2">
        <v>2</v>
      </c>
      <c r="K26" s="2">
        <v>1</v>
      </c>
      <c r="L26" s="2">
        <v>1</v>
      </c>
      <c r="M26" s="2">
        <v>2</v>
      </c>
      <c r="N26" s="30">
        <f t="shared" si="0"/>
        <v>1.6666666666666667</v>
      </c>
      <c r="O26" s="30">
        <f>AVERAGE('Реч.разв.к 5г ч1'!E26:M26)</f>
        <v>1.5555555555555556</v>
      </c>
      <c r="P26" s="45">
        <f t="shared" si="1"/>
        <v>1.6111111111111112</v>
      </c>
    </row>
    <row r="27" spans="1:16" ht="15" thickBot="1" x14ac:dyDescent="0.35">
      <c r="A27" s="2">
        <v>17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30">
        <f t="shared" si="0"/>
        <v>1</v>
      </c>
      <c r="O27" s="30">
        <f>AVERAGE('Реч.разв.к 5г ч1'!E27:M27)</f>
        <v>1</v>
      </c>
      <c r="P27" s="45">
        <f t="shared" si="1"/>
        <v>1</v>
      </c>
    </row>
    <row r="28" spans="1:16" ht="15" thickBot="1" x14ac:dyDescent="0.35">
      <c r="A28" s="2">
        <v>18</v>
      </c>
      <c r="B28" s="43"/>
      <c r="C28" s="2"/>
      <c r="D28" s="2"/>
      <c r="E28" s="2">
        <v>1</v>
      </c>
      <c r="F28" s="2">
        <v>1</v>
      </c>
      <c r="G28" s="2">
        <v>2</v>
      </c>
      <c r="H28" s="2">
        <v>2</v>
      </c>
      <c r="I28" s="2">
        <v>2</v>
      </c>
      <c r="J28" s="2">
        <v>2</v>
      </c>
      <c r="K28" s="2">
        <v>1</v>
      </c>
      <c r="L28" s="2">
        <v>1</v>
      </c>
      <c r="M28" s="2">
        <v>2</v>
      </c>
      <c r="N28" s="30">
        <f t="shared" si="0"/>
        <v>1.5555555555555556</v>
      </c>
      <c r="O28" s="30">
        <f>AVERAGE('Реч.разв.к 5г ч1'!E28:M28)</f>
        <v>1.6666666666666667</v>
      </c>
      <c r="P28" s="45">
        <f t="shared" si="1"/>
        <v>1.6111111111111112</v>
      </c>
    </row>
    <row r="29" spans="1:16" ht="15" thickBot="1" x14ac:dyDescent="0.35">
      <c r="A29" s="2">
        <v>19</v>
      </c>
      <c r="B29" s="43"/>
      <c r="C29" s="2"/>
      <c r="D29" s="2"/>
      <c r="E29" s="2">
        <v>1</v>
      </c>
      <c r="F29" s="2">
        <v>1</v>
      </c>
      <c r="G29" s="2">
        <v>2</v>
      </c>
      <c r="H29" s="2">
        <v>1</v>
      </c>
      <c r="I29" s="2">
        <v>2</v>
      </c>
      <c r="J29" s="2">
        <v>1</v>
      </c>
      <c r="K29" s="2">
        <v>2</v>
      </c>
      <c r="L29" s="2">
        <v>2</v>
      </c>
      <c r="M29" s="2">
        <v>1</v>
      </c>
      <c r="N29" s="30">
        <f t="shared" si="0"/>
        <v>1.4444444444444444</v>
      </c>
      <c r="O29" s="30">
        <f>AVERAGE('Реч.разв.к 5г ч1'!E29:M29)</f>
        <v>1.6666666666666667</v>
      </c>
      <c r="P29" s="45">
        <f t="shared" si="1"/>
        <v>1.5555555555555556</v>
      </c>
    </row>
    <row r="30" spans="1:16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  <c r="N30" s="30">
        <f t="shared" si="0"/>
        <v>1.6666666666666667</v>
      </c>
      <c r="O30" s="30">
        <f>AVERAGE('Реч.разв.к 5г ч1'!E30:M30)</f>
        <v>1.5555555555555556</v>
      </c>
      <c r="P30" s="45">
        <f t="shared" si="1"/>
        <v>1.6111111111111112</v>
      </c>
    </row>
    <row r="31" spans="1:16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1</v>
      </c>
      <c r="L31" s="2">
        <v>1</v>
      </c>
      <c r="M31" s="2">
        <v>2</v>
      </c>
      <c r="N31" s="30">
        <f t="shared" si="0"/>
        <v>1.4444444444444444</v>
      </c>
      <c r="O31" s="30">
        <f>AVERAGE('Реч.разв.к 5г ч1'!E31:M31)</f>
        <v>1</v>
      </c>
      <c r="P31" s="45">
        <f t="shared" si="1"/>
        <v>1.2222222222222223</v>
      </c>
    </row>
    <row r="32" spans="1:16" ht="15" thickBot="1" x14ac:dyDescent="0.35">
      <c r="A32" s="2">
        <v>22</v>
      </c>
      <c r="B32" s="43"/>
      <c r="C32" s="2"/>
      <c r="D32" s="2"/>
      <c r="E32" s="2">
        <v>2</v>
      </c>
      <c r="F32" s="2">
        <v>1</v>
      </c>
      <c r="G32" s="2">
        <v>2</v>
      </c>
      <c r="H32" s="2">
        <v>1</v>
      </c>
      <c r="I32" s="2">
        <v>2</v>
      </c>
      <c r="J32" s="2">
        <v>2</v>
      </c>
      <c r="K32" s="2">
        <v>1</v>
      </c>
      <c r="L32" s="2">
        <v>1</v>
      </c>
      <c r="M32" s="2">
        <v>2</v>
      </c>
      <c r="N32" s="30">
        <f t="shared" si="0"/>
        <v>1.5555555555555556</v>
      </c>
      <c r="O32" s="30">
        <f>AVERAGE('Реч.разв.к 5г ч1'!E32:M32)</f>
        <v>1.6666666666666667</v>
      </c>
      <c r="P32" s="45">
        <f t="shared" si="1"/>
        <v>1.6111111111111112</v>
      </c>
    </row>
    <row r="33" spans="1:17" ht="15" thickBot="1" x14ac:dyDescent="0.35">
      <c r="A33" s="2">
        <v>23</v>
      </c>
      <c r="B33" s="43"/>
      <c r="C33" s="2"/>
      <c r="D33" s="2"/>
      <c r="E33" s="2">
        <v>2</v>
      </c>
      <c r="F33" s="2">
        <v>1</v>
      </c>
      <c r="G33" s="2">
        <v>2</v>
      </c>
      <c r="H33" s="2">
        <v>1</v>
      </c>
      <c r="I33" s="2">
        <v>2</v>
      </c>
      <c r="J33" s="2">
        <v>2</v>
      </c>
      <c r="K33" s="2">
        <v>1</v>
      </c>
      <c r="L33" s="2">
        <v>1</v>
      </c>
      <c r="M33" s="2">
        <v>2</v>
      </c>
      <c r="N33" s="30">
        <f t="shared" si="0"/>
        <v>1.5555555555555556</v>
      </c>
      <c r="O33" s="30">
        <f>AVERAGE('Реч.разв.к 5г ч1'!E33:M33)</f>
        <v>1.5555555555555556</v>
      </c>
      <c r="P33" s="45">
        <f t="shared" si="1"/>
        <v>1.5555555555555556</v>
      </c>
    </row>
    <row r="34" spans="1:17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30">
        <f t="shared" si="0"/>
        <v>2</v>
      </c>
      <c r="O34" s="30">
        <f>AVERAGE('Реч.разв.к 5г ч1'!E34:M34)</f>
        <v>1.8888888888888888</v>
      </c>
      <c r="P34" s="45">
        <f t="shared" si="1"/>
        <v>1.9444444444444444</v>
      </c>
    </row>
    <row r="35" spans="1:17" ht="15" thickBot="1" x14ac:dyDescent="0.35">
      <c r="A35" s="2">
        <v>25</v>
      </c>
      <c r="B35" s="43"/>
      <c r="C35" s="2"/>
      <c r="D35" s="2"/>
      <c r="E35" s="2">
        <v>2</v>
      </c>
      <c r="F35" s="2">
        <v>2</v>
      </c>
      <c r="G35" s="2">
        <v>1</v>
      </c>
      <c r="H35" s="2">
        <v>1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30">
        <f t="shared" si="0"/>
        <v>1.7777777777777777</v>
      </c>
      <c r="O35" s="30">
        <f>AVERAGE('Реч.разв.к 5г ч1'!E35:M35)</f>
        <v>1.8888888888888888</v>
      </c>
      <c r="P35" s="45">
        <f t="shared" si="1"/>
        <v>1.8333333333333333</v>
      </c>
    </row>
    <row r="36" spans="1:17" ht="15" thickBot="1" x14ac:dyDescent="0.35">
      <c r="A36" s="49">
        <v>26</v>
      </c>
      <c r="B36" s="49"/>
      <c r="C36" s="49"/>
      <c r="D36" s="49"/>
      <c r="E36" s="49">
        <v>1</v>
      </c>
      <c r="F36" s="49">
        <v>1</v>
      </c>
      <c r="G36" s="49">
        <v>1</v>
      </c>
      <c r="H36" s="49">
        <v>1</v>
      </c>
      <c r="I36" s="49">
        <v>1</v>
      </c>
      <c r="J36" s="49">
        <v>2</v>
      </c>
      <c r="K36" s="49">
        <v>2</v>
      </c>
      <c r="L36" s="49">
        <v>1</v>
      </c>
      <c r="M36" s="49">
        <v>1</v>
      </c>
      <c r="N36" s="30">
        <f t="shared" si="0"/>
        <v>1.2222222222222223</v>
      </c>
      <c r="O36" s="30">
        <f>AVERAGE('Реч.разв.к 5г ч1'!E36:M36)</f>
        <v>1</v>
      </c>
      <c r="P36" s="45">
        <f t="shared" si="1"/>
        <v>1.1111111111111112</v>
      </c>
    </row>
    <row r="37" spans="1:17" ht="15" thickBot="1" x14ac:dyDescent="0.35">
      <c r="A37" s="49">
        <v>27</v>
      </c>
      <c r="B37" s="49"/>
      <c r="C37" s="49"/>
      <c r="D37" s="49"/>
      <c r="E37" s="49">
        <v>2</v>
      </c>
      <c r="F37" s="49">
        <v>1</v>
      </c>
      <c r="G37" s="49">
        <v>2</v>
      </c>
      <c r="H37" s="49">
        <v>2</v>
      </c>
      <c r="I37" s="49">
        <v>2</v>
      </c>
      <c r="J37" s="49">
        <v>2</v>
      </c>
      <c r="K37" s="49">
        <v>1</v>
      </c>
      <c r="L37" s="49">
        <v>2</v>
      </c>
      <c r="M37" s="49">
        <v>1</v>
      </c>
      <c r="N37" s="30">
        <f t="shared" si="0"/>
        <v>1.6666666666666667</v>
      </c>
      <c r="O37" s="30">
        <f>AVERAGE('Реч.разв.к 5г ч1'!E37:M37)</f>
        <v>1.2222222222222223</v>
      </c>
      <c r="P37" s="45">
        <f t="shared" si="1"/>
        <v>1.4444444444444446</v>
      </c>
    </row>
    <row r="38" spans="1:17" ht="15" thickBot="1" x14ac:dyDescent="0.35">
      <c r="A38" s="49">
        <v>28</v>
      </c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30">
        <f t="shared" si="0"/>
        <v>1</v>
      </c>
      <c r="O38" s="30">
        <f>AVERAGE('Реч.разв.к 5г ч1'!E38:M38)</f>
        <v>1</v>
      </c>
      <c r="P38" s="45">
        <f t="shared" si="1"/>
        <v>1</v>
      </c>
    </row>
    <row r="39" spans="1:17" ht="15" thickBot="1" x14ac:dyDescent="0.35">
      <c r="A39" s="2"/>
      <c r="B39" s="61" t="s">
        <v>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4">
        <f>AVERAGE(N11:N38)</f>
        <v>1.3888888888888891</v>
      </c>
      <c r="O39" s="4">
        <f>AVERAGE(O11:O38)</f>
        <v>1.3373015873015874</v>
      </c>
      <c r="P39" s="45">
        <f t="shared" si="1"/>
        <v>1.3630952380952381</v>
      </c>
      <c r="Q39" s="55"/>
    </row>
    <row r="40" spans="1:17" x14ac:dyDescent="0.3">
      <c r="B40" s="57" t="s">
        <v>21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Q40" s="54">
        <f>P39/2*100</f>
        <v>68.154761904761912</v>
      </c>
    </row>
    <row r="41" spans="1:17" x14ac:dyDescent="0.3">
      <c r="B41" s="58" t="s">
        <v>235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7" x14ac:dyDescent="0.3">
      <c r="B42" t="s">
        <v>244</v>
      </c>
      <c r="E42">
        <v>3</v>
      </c>
      <c r="F42">
        <f>3/28*100</f>
        <v>10.714285714285714</v>
      </c>
    </row>
    <row r="43" spans="1:17" x14ac:dyDescent="0.3">
      <c r="B43" t="s">
        <v>245</v>
      </c>
      <c r="E43">
        <v>24</v>
      </c>
      <c r="F43">
        <f>24/28*100</f>
        <v>85.714285714285708</v>
      </c>
    </row>
    <row r="44" spans="1:17" x14ac:dyDescent="0.3">
      <c r="B44" t="s">
        <v>246</v>
      </c>
      <c r="E44">
        <v>1</v>
      </c>
      <c r="F44">
        <f>1/28*100</f>
        <v>3.5714285714285712</v>
      </c>
    </row>
  </sheetData>
  <mergeCells count="35">
    <mergeCell ref="A3:D3"/>
    <mergeCell ref="A4:B4"/>
    <mergeCell ref="A5:B5"/>
    <mergeCell ref="A1:B1"/>
    <mergeCell ref="E1:G1"/>
    <mergeCell ref="A2:D2"/>
    <mergeCell ref="E2:G2"/>
    <mergeCell ref="A6:A10"/>
    <mergeCell ref="B6:B10"/>
    <mergeCell ref="E6:M6"/>
    <mergeCell ref="N6:N10"/>
    <mergeCell ref="E7:M7"/>
    <mergeCell ref="E8:F8"/>
    <mergeCell ref="G8:I8"/>
    <mergeCell ref="K8:M8"/>
    <mergeCell ref="I1:K1"/>
    <mergeCell ref="E4:F4"/>
    <mergeCell ref="G4:I4"/>
    <mergeCell ref="J4:K4"/>
    <mergeCell ref="E5:F5"/>
    <mergeCell ref="G5:I5"/>
    <mergeCell ref="J5:K5"/>
    <mergeCell ref="I2:M2"/>
    <mergeCell ref="B40:N40"/>
    <mergeCell ref="B41:N41"/>
    <mergeCell ref="K9:K10"/>
    <mergeCell ref="L9:L10"/>
    <mergeCell ref="M9:M10"/>
    <mergeCell ref="B39:M39"/>
    <mergeCell ref="G9:G10"/>
    <mergeCell ref="H9:H10"/>
    <mergeCell ref="I9:I10"/>
    <mergeCell ref="J9:J10"/>
    <mergeCell ref="E9:E10"/>
    <mergeCell ref="F9:F10"/>
  </mergeCells>
  <conditionalFormatting sqref="E4 G4">
    <cfRule type="containsText" dxfId="136" priority="9" operator="containsText" text="«2»">
      <formula>NOT(ISERROR(SEARCH("«2»",E4)))</formula>
    </cfRule>
    <cfRule type="expression" dxfId="135" priority="10">
      <formula>#REF!&lt;500</formula>
    </cfRule>
  </conditionalFormatting>
  <conditionalFormatting sqref="E5 G5">
    <cfRule type="containsText" dxfId="134" priority="8" operator="containsText" text="1,8 - 2">
      <formula>NOT(ISERROR(SEARCH("1,8 - 2",E5)))</formula>
    </cfRule>
  </conditionalFormatting>
  <conditionalFormatting sqref="E11:M38">
    <cfRule type="containsText" dxfId="133" priority="16" operator="containsText" text="0">
      <formula>NOT(ISERROR(SEARCH("0",E11)))</formula>
    </cfRule>
    <cfRule type="containsText" dxfId="132" priority="17" operator="containsText" text="1">
      <formula>NOT(ISERROR(SEARCH("1",E11)))</formula>
    </cfRule>
    <cfRule type="containsText" dxfId="131" priority="18" operator="containsText" text="2">
      <formula>NOT(ISERROR(SEARCH("2",E11)))</formula>
    </cfRule>
  </conditionalFormatting>
  <conditionalFormatting sqref="G4 E4">
    <cfRule type="colorScale" priority="11">
      <colorScale>
        <cfvo type="min"/>
        <cfvo type="max"/>
        <color rgb="FF92D050"/>
        <color rgb="FFFFEF9C"/>
      </colorScale>
    </cfRule>
    <cfRule type="colorScale" priority="12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30" priority="7" operator="containsText" text="«0» ">
      <formula>NOT(ISERROR(SEARCH("«0» ",J4)))</formula>
    </cfRule>
  </conditionalFormatting>
  <conditionalFormatting sqref="N11:N39">
    <cfRule type="cellIs" dxfId="129" priority="13" operator="between">
      <formula>1.8</formula>
      <formula>2</formula>
    </cfRule>
    <cfRule type="cellIs" dxfId="128" priority="14" operator="between">
      <formula>1</formula>
      <formula>1.7</formula>
    </cfRule>
    <cfRule type="cellIs" dxfId="127" priority="15" operator="between">
      <formula>0</formula>
      <formula>0.9</formula>
    </cfRule>
  </conditionalFormatting>
  <conditionalFormatting sqref="O11:O39">
    <cfRule type="cellIs" dxfId="126" priority="1" operator="between">
      <formula>1.8</formula>
      <formula>2</formula>
    </cfRule>
    <cfRule type="cellIs" dxfId="125" priority="2" operator="between">
      <formula>1</formula>
      <formula>1.7</formula>
    </cfRule>
    <cfRule type="cellIs" dxfId="124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opLeftCell="A16" zoomScale="90" zoomScaleNormal="90" workbookViewId="0">
      <selection activeCell="B39" sqref="B39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3.44140625" customWidth="1"/>
    <col min="6" max="6" width="9.5546875" customWidth="1"/>
    <col min="7" max="7" width="11.6640625" customWidth="1"/>
    <col min="8" max="8" width="8.21875" customWidth="1"/>
    <col min="9" max="10" width="8.88671875" customWidth="1"/>
    <col min="11" max="11" width="13.77734375" customWidth="1"/>
    <col min="12" max="12" width="13" customWidth="1"/>
    <col min="13" max="13" width="12.5546875" customWidth="1"/>
    <col min="14" max="14" width="5.5546875" customWidth="1"/>
    <col min="15" max="15" width="9.77734375" customWidth="1"/>
    <col min="16" max="16" width="13.21875" customWidth="1"/>
    <col min="17" max="17" width="9.77734375" customWidth="1"/>
    <col min="18" max="18" width="12.44140625" customWidth="1"/>
    <col min="19" max="19" width="11.5546875" customWidth="1"/>
    <col min="20" max="20" width="9" customWidth="1"/>
    <col min="21" max="21" width="11" customWidth="1"/>
    <col min="22" max="22" width="12.88671875" customWidth="1"/>
  </cols>
  <sheetData>
    <row r="1" spans="1:24" x14ac:dyDescent="0.3">
      <c r="A1" s="93" t="s">
        <v>47</v>
      </c>
      <c r="B1" s="93"/>
      <c r="C1" s="13"/>
      <c r="D1" s="13"/>
      <c r="E1" s="94" t="s">
        <v>72</v>
      </c>
      <c r="F1" s="95"/>
      <c r="G1" s="95"/>
      <c r="H1" s="33"/>
      <c r="I1" s="33"/>
      <c r="J1" s="181" t="s">
        <v>85</v>
      </c>
      <c r="K1" s="181"/>
      <c r="L1" s="181"/>
      <c r="M1" s="181"/>
      <c r="N1" s="181"/>
      <c r="O1" s="33"/>
      <c r="P1" s="33"/>
      <c r="Q1" s="33"/>
      <c r="R1" s="33"/>
      <c r="S1" s="33"/>
      <c r="T1" s="33"/>
      <c r="U1" s="24"/>
    </row>
    <row r="2" spans="1:24" x14ac:dyDescent="0.3">
      <c r="A2" s="93" t="s">
        <v>0</v>
      </c>
      <c r="B2" s="93"/>
      <c r="C2" s="93"/>
      <c r="D2" s="93"/>
      <c r="E2" s="96" t="s">
        <v>84</v>
      </c>
      <c r="F2" s="97"/>
      <c r="G2" s="97"/>
      <c r="H2" s="27"/>
      <c r="I2" s="27"/>
      <c r="J2" s="75" t="s">
        <v>86</v>
      </c>
      <c r="K2" s="75"/>
      <c r="L2" s="75"/>
      <c r="M2" s="75"/>
      <c r="N2" s="75"/>
      <c r="O2" s="75"/>
      <c r="P2" s="27"/>
      <c r="Q2" s="27"/>
      <c r="R2" s="27"/>
      <c r="S2" s="27"/>
      <c r="T2" s="27"/>
      <c r="U2" s="27"/>
    </row>
    <row r="3" spans="1:24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4" x14ac:dyDescent="0.3">
      <c r="A4" s="91" t="s">
        <v>12</v>
      </c>
      <c r="B4" s="91"/>
      <c r="C4" s="20"/>
      <c r="D4" s="20"/>
      <c r="E4" s="65" t="s">
        <v>15</v>
      </c>
      <c r="F4" s="66"/>
      <c r="G4" s="182" t="s">
        <v>14</v>
      </c>
      <c r="H4" s="183"/>
      <c r="I4" s="36"/>
      <c r="J4" s="36"/>
      <c r="K4" s="118" t="s">
        <v>13</v>
      </c>
      <c r="L4" s="68"/>
      <c r="M4" s="68"/>
      <c r="N4" s="69"/>
      <c r="O4" s="15"/>
      <c r="P4" s="15"/>
      <c r="Q4" s="15"/>
      <c r="R4" s="15"/>
      <c r="S4" s="15"/>
      <c r="T4" s="15"/>
      <c r="U4" s="15"/>
    </row>
    <row r="5" spans="1:24" ht="15" thickBot="1" x14ac:dyDescent="0.35">
      <c r="A5" s="92" t="s">
        <v>16</v>
      </c>
      <c r="B5" s="92"/>
      <c r="C5" s="22"/>
      <c r="D5" s="22"/>
      <c r="E5" s="70" t="s">
        <v>18</v>
      </c>
      <c r="F5" s="71"/>
      <c r="G5" s="125" t="s">
        <v>20</v>
      </c>
      <c r="H5" s="184"/>
      <c r="I5" s="38"/>
      <c r="J5" s="38"/>
      <c r="K5" s="187" t="s">
        <v>19</v>
      </c>
      <c r="L5" s="126"/>
      <c r="M5" s="126"/>
      <c r="N5" s="188"/>
      <c r="O5" s="12"/>
      <c r="P5" s="12"/>
      <c r="Q5" s="12"/>
      <c r="R5" s="12"/>
      <c r="S5" s="12"/>
      <c r="T5" s="12"/>
      <c r="U5" s="12"/>
    </row>
    <row r="6" spans="1:24" ht="15" thickBot="1" x14ac:dyDescent="0.35">
      <c r="A6" s="119"/>
      <c r="B6" s="80" t="s">
        <v>3</v>
      </c>
      <c r="C6" s="2"/>
      <c r="D6" s="2"/>
      <c r="E6" s="82" t="s">
        <v>40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172" t="s">
        <v>70</v>
      </c>
    </row>
    <row r="7" spans="1:24" ht="15" thickBot="1" x14ac:dyDescent="0.35">
      <c r="A7" s="119"/>
      <c r="B7" s="80"/>
      <c r="C7" s="2"/>
      <c r="D7" s="2"/>
      <c r="E7" s="185" t="s">
        <v>178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172"/>
    </row>
    <row r="8" spans="1:24" ht="15" customHeight="1" thickBot="1" x14ac:dyDescent="0.35">
      <c r="A8" s="119"/>
      <c r="B8" s="80"/>
      <c r="C8" s="2"/>
      <c r="D8" s="2"/>
      <c r="E8" s="186" t="s">
        <v>55</v>
      </c>
      <c r="F8" s="186"/>
      <c r="G8" s="186"/>
      <c r="H8" s="186"/>
      <c r="I8" s="186"/>
      <c r="J8" s="186"/>
      <c r="K8" s="186"/>
      <c r="L8" s="186"/>
      <c r="M8" s="186"/>
      <c r="N8" s="186"/>
      <c r="O8" s="87" t="s">
        <v>69</v>
      </c>
      <c r="P8" s="88"/>
      <c r="Q8" s="88"/>
      <c r="R8" s="88"/>
      <c r="S8" s="89"/>
      <c r="T8" s="108" t="s">
        <v>82</v>
      </c>
      <c r="U8" s="110"/>
      <c r="V8" s="172"/>
    </row>
    <row r="9" spans="1:24" ht="15" customHeight="1" thickBot="1" x14ac:dyDescent="0.35">
      <c r="A9" s="119"/>
      <c r="B9" s="80"/>
      <c r="C9" s="2"/>
      <c r="D9" s="2"/>
      <c r="E9" s="127" t="s">
        <v>56</v>
      </c>
      <c r="F9" s="127"/>
      <c r="G9" s="149" t="s">
        <v>57</v>
      </c>
      <c r="H9" s="151"/>
      <c r="I9" s="149" t="s">
        <v>80</v>
      </c>
      <c r="J9" s="150"/>
      <c r="K9" s="151"/>
      <c r="L9" s="87" t="s">
        <v>81</v>
      </c>
      <c r="M9" s="89"/>
      <c r="N9" s="140" t="s">
        <v>46</v>
      </c>
      <c r="O9" s="105" t="s">
        <v>188</v>
      </c>
      <c r="P9" s="88"/>
      <c r="Q9" s="88"/>
      <c r="R9" s="88"/>
      <c r="S9" s="89"/>
      <c r="T9" s="111"/>
      <c r="U9" s="113"/>
      <c r="V9" s="172"/>
    </row>
    <row r="10" spans="1:24" ht="15" thickBot="1" x14ac:dyDescent="0.35">
      <c r="A10" s="119"/>
      <c r="B10" s="80"/>
      <c r="C10" s="2"/>
      <c r="D10" s="2"/>
      <c r="E10" s="62" t="s">
        <v>179</v>
      </c>
      <c r="F10" s="62" t="s">
        <v>180</v>
      </c>
      <c r="G10" s="59" t="s">
        <v>181</v>
      </c>
      <c r="H10" s="62" t="s">
        <v>182</v>
      </c>
      <c r="I10" s="59" t="s">
        <v>183</v>
      </c>
      <c r="J10" s="59" t="s">
        <v>184</v>
      </c>
      <c r="K10" s="62" t="s">
        <v>185</v>
      </c>
      <c r="L10" s="59" t="s">
        <v>186</v>
      </c>
      <c r="M10" s="62" t="s">
        <v>187</v>
      </c>
      <c r="N10" s="141"/>
      <c r="O10" s="59" t="s">
        <v>189</v>
      </c>
      <c r="P10" s="59" t="s">
        <v>190</v>
      </c>
      <c r="Q10" s="59" t="s">
        <v>191</v>
      </c>
      <c r="R10" s="59" t="s">
        <v>192</v>
      </c>
      <c r="S10" s="59" t="s">
        <v>193</v>
      </c>
      <c r="T10" s="59" t="s">
        <v>194</v>
      </c>
      <c r="U10" s="62" t="s">
        <v>195</v>
      </c>
      <c r="V10" s="172"/>
    </row>
    <row r="11" spans="1:24" ht="63.45" customHeight="1" thickBot="1" x14ac:dyDescent="0.35">
      <c r="A11" s="119"/>
      <c r="B11" s="80"/>
      <c r="C11" s="2"/>
      <c r="D11" s="2"/>
      <c r="E11" s="62"/>
      <c r="F11" s="62"/>
      <c r="G11" s="133"/>
      <c r="H11" s="62"/>
      <c r="I11" s="133"/>
      <c r="J11" s="133"/>
      <c r="K11" s="62"/>
      <c r="L11" s="133"/>
      <c r="M11" s="62"/>
      <c r="N11" s="142"/>
      <c r="O11" s="133"/>
      <c r="P11" s="133"/>
      <c r="Q11" s="133"/>
      <c r="R11" s="133"/>
      <c r="S11" s="133"/>
      <c r="T11" s="133"/>
      <c r="U11" s="62"/>
      <c r="V11" s="172"/>
      <c r="W11" t="s">
        <v>236</v>
      </c>
      <c r="X11" t="s">
        <v>237</v>
      </c>
    </row>
    <row r="12" spans="1:24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2</v>
      </c>
      <c r="H12" s="2">
        <v>2</v>
      </c>
      <c r="I12" s="2">
        <v>1</v>
      </c>
      <c r="J12" s="2">
        <v>2</v>
      </c>
      <c r="K12" s="2">
        <v>2</v>
      </c>
      <c r="L12" s="2">
        <v>1</v>
      </c>
      <c r="M12" s="2">
        <v>1</v>
      </c>
      <c r="N12" s="2" t="s">
        <v>11</v>
      </c>
      <c r="O12" s="2">
        <v>2</v>
      </c>
      <c r="P12" s="2">
        <v>2</v>
      </c>
      <c r="Q12" s="2">
        <v>1</v>
      </c>
      <c r="R12" s="2">
        <v>2</v>
      </c>
      <c r="S12" s="2">
        <v>1</v>
      </c>
      <c r="T12" s="2">
        <v>2</v>
      </c>
      <c r="U12" s="2">
        <v>2</v>
      </c>
      <c r="V12" s="4">
        <f>AVERAGE(E12:U12)</f>
        <v>1.625</v>
      </c>
      <c r="W12">
        <f t="shared" ref="W12:W39" si="0">AVERAGE(E12:M12)</f>
        <v>1.5555555555555556</v>
      </c>
      <c r="X12" s="45">
        <f t="shared" ref="X12:X36" si="1">AVERAGE(V12:W12)</f>
        <v>1.5902777777777777</v>
      </c>
    </row>
    <row r="13" spans="1:24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 t="s">
        <v>11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4">
        <f t="shared" ref="V13:V39" si="2">AVERAGE(E13:U13)</f>
        <v>0</v>
      </c>
      <c r="W13">
        <f t="shared" si="0"/>
        <v>0</v>
      </c>
      <c r="X13" s="45">
        <f t="shared" si="1"/>
        <v>0</v>
      </c>
    </row>
    <row r="14" spans="1:24" ht="15" thickBot="1" x14ac:dyDescent="0.35">
      <c r="A14" s="2">
        <v>3</v>
      </c>
      <c r="B14" s="43"/>
      <c r="C14" s="2"/>
      <c r="D14" s="2"/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1</v>
      </c>
      <c r="M14" s="2">
        <v>2</v>
      </c>
      <c r="N14" s="2" t="s">
        <v>11</v>
      </c>
      <c r="O14" s="2">
        <v>2</v>
      </c>
      <c r="P14" s="2">
        <v>2</v>
      </c>
      <c r="Q14" s="2">
        <v>1</v>
      </c>
      <c r="R14" s="2">
        <v>1</v>
      </c>
      <c r="S14" s="2">
        <v>2</v>
      </c>
      <c r="T14" s="2">
        <v>2</v>
      </c>
      <c r="U14" s="2">
        <v>1</v>
      </c>
      <c r="V14" s="4">
        <f t="shared" si="2"/>
        <v>1.75</v>
      </c>
      <c r="W14">
        <f t="shared" si="0"/>
        <v>1.8888888888888888</v>
      </c>
      <c r="X14" s="45">
        <f t="shared" si="1"/>
        <v>1.8194444444444444</v>
      </c>
    </row>
    <row r="15" spans="1:24" ht="15" thickBot="1" x14ac:dyDescent="0.35">
      <c r="A15" s="2">
        <v>4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 t="s">
        <v>11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4">
        <f t="shared" si="2"/>
        <v>1</v>
      </c>
      <c r="W15">
        <f t="shared" si="0"/>
        <v>1</v>
      </c>
      <c r="X15" s="45">
        <f t="shared" si="1"/>
        <v>1</v>
      </c>
    </row>
    <row r="16" spans="1:24" ht="15" thickBot="1" x14ac:dyDescent="0.35">
      <c r="A16" s="2">
        <v>5</v>
      </c>
      <c r="B16" s="43"/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 t="s">
        <v>11</v>
      </c>
      <c r="O16" s="2">
        <v>2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2</v>
      </c>
      <c r="V16" s="4">
        <f t="shared" si="2"/>
        <v>1.5625</v>
      </c>
      <c r="W16">
        <f t="shared" si="0"/>
        <v>1.3333333333333333</v>
      </c>
      <c r="X16" s="45">
        <f t="shared" si="1"/>
        <v>1.4479166666666665</v>
      </c>
    </row>
    <row r="17" spans="1:24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1</v>
      </c>
      <c r="N17" s="2" t="s">
        <v>11</v>
      </c>
      <c r="O17" s="2">
        <v>2</v>
      </c>
      <c r="P17" s="2">
        <v>2</v>
      </c>
      <c r="Q17" s="2">
        <v>1</v>
      </c>
      <c r="R17" s="2">
        <v>1</v>
      </c>
      <c r="S17" s="2">
        <v>2</v>
      </c>
      <c r="T17" s="2">
        <v>2</v>
      </c>
      <c r="U17" s="2">
        <v>1</v>
      </c>
      <c r="V17" s="4">
        <f t="shared" si="2"/>
        <v>1.75</v>
      </c>
      <c r="W17">
        <f t="shared" si="0"/>
        <v>1.8888888888888888</v>
      </c>
      <c r="X17" s="45">
        <f t="shared" si="1"/>
        <v>1.8194444444444444</v>
      </c>
    </row>
    <row r="18" spans="1:24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 t="s">
        <v>11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4">
        <f t="shared" si="2"/>
        <v>1</v>
      </c>
      <c r="W18">
        <f t="shared" si="0"/>
        <v>1</v>
      </c>
      <c r="X18" s="45">
        <f t="shared" si="1"/>
        <v>1</v>
      </c>
    </row>
    <row r="19" spans="1:24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 t="s">
        <v>11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4">
        <f t="shared" si="2"/>
        <v>1</v>
      </c>
      <c r="W19">
        <f t="shared" si="0"/>
        <v>1</v>
      </c>
      <c r="X19" s="45">
        <f t="shared" si="1"/>
        <v>1</v>
      </c>
    </row>
    <row r="20" spans="1:24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 t="s">
        <v>11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4">
        <f t="shared" si="2"/>
        <v>1</v>
      </c>
      <c r="W20">
        <f t="shared" si="0"/>
        <v>1</v>
      </c>
      <c r="X20" s="45">
        <f t="shared" si="1"/>
        <v>1</v>
      </c>
    </row>
    <row r="21" spans="1:24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1</v>
      </c>
      <c r="L21" s="2">
        <v>2</v>
      </c>
      <c r="M21" s="2">
        <v>1</v>
      </c>
      <c r="N21" s="2" t="s">
        <v>11</v>
      </c>
      <c r="O21" s="2">
        <v>2</v>
      </c>
      <c r="P21" s="2">
        <v>2</v>
      </c>
      <c r="Q21" s="2">
        <v>1</v>
      </c>
      <c r="R21" s="2">
        <v>1</v>
      </c>
      <c r="S21" s="2">
        <v>2</v>
      </c>
      <c r="T21" s="2">
        <v>2</v>
      </c>
      <c r="U21" s="2">
        <v>2</v>
      </c>
      <c r="V21" s="4">
        <f t="shared" si="2"/>
        <v>1.75</v>
      </c>
      <c r="W21">
        <f t="shared" si="0"/>
        <v>1.7777777777777777</v>
      </c>
      <c r="X21" s="45">
        <f t="shared" si="1"/>
        <v>1.7638888888888888</v>
      </c>
    </row>
    <row r="22" spans="1:24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2</v>
      </c>
      <c r="H22" s="2">
        <v>2</v>
      </c>
      <c r="I22" s="2">
        <v>1</v>
      </c>
      <c r="J22" s="2">
        <v>2</v>
      </c>
      <c r="K22" s="2">
        <v>1</v>
      </c>
      <c r="L22" s="2">
        <v>1</v>
      </c>
      <c r="M22" s="2">
        <v>2</v>
      </c>
      <c r="N22" s="2" t="s">
        <v>11</v>
      </c>
      <c r="O22" s="2">
        <v>1</v>
      </c>
      <c r="P22" s="2">
        <v>2</v>
      </c>
      <c r="Q22" s="2">
        <v>1</v>
      </c>
      <c r="R22" s="2">
        <v>2</v>
      </c>
      <c r="S22" s="2">
        <v>2</v>
      </c>
      <c r="T22" s="2">
        <v>2</v>
      </c>
      <c r="U22" s="2">
        <v>2</v>
      </c>
      <c r="V22" s="4">
        <f t="shared" si="2"/>
        <v>1.6875</v>
      </c>
      <c r="W22">
        <f t="shared" si="0"/>
        <v>1.6666666666666667</v>
      </c>
      <c r="X22" s="45">
        <f t="shared" si="1"/>
        <v>1.6770833333333335</v>
      </c>
    </row>
    <row r="23" spans="1:24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 t="s">
        <v>11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4">
        <f t="shared" si="2"/>
        <v>1</v>
      </c>
      <c r="W23">
        <f t="shared" si="0"/>
        <v>1</v>
      </c>
      <c r="X23" s="45">
        <f t="shared" si="1"/>
        <v>1</v>
      </c>
    </row>
    <row r="24" spans="1:24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2</v>
      </c>
      <c r="H24" s="2">
        <v>2</v>
      </c>
      <c r="I24" s="2">
        <v>1</v>
      </c>
      <c r="J24" s="2">
        <v>1</v>
      </c>
      <c r="K24" s="2">
        <v>1</v>
      </c>
      <c r="L24" s="2">
        <v>2</v>
      </c>
      <c r="M24" s="2">
        <v>2</v>
      </c>
      <c r="N24" s="2" t="s">
        <v>11</v>
      </c>
      <c r="O24" s="2">
        <v>2</v>
      </c>
      <c r="P24" s="2">
        <v>2</v>
      </c>
      <c r="Q24" s="2">
        <v>1</v>
      </c>
      <c r="R24" s="2">
        <v>2</v>
      </c>
      <c r="S24" s="2">
        <v>2</v>
      </c>
      <c r="T24" s="2">
        <v>2</v>
      </c>
      <c r="U24" s="2">
        <v>2</v>
      </c>
      <c r="V24" s="4">
        <f t="shared" si="2"/>
        <v>1.75</v>
      </c>
      <c r="W24">
        <f t="shared" si="0"/>
        <v>1.6666666666666667</v>
      </c>
      <c r="X24" s="45">
        <f t="shared" si="1"/>
        <v>1.7083333333333335</v>
      </c>
    </row>
    <row r="25" spans="1:24" ht="15" thickBot="1" x14ac:dyDescent="0.35">
      <c r="A25" s="2">
        <v>14</v>
      </c>
      <c r="B25" s="43"/>
      <c r="C25" s="2"/>
      <c r="D25" s="2"/>
      <c r="E25" s="2">
        <v>2</v>
      </c>
      <c r="F25" s="2">
        <v>2</v>
      </c>
      <c r="G25" s="2">
        <v>2</v>
      </c>
      <c r="H25" s="2">
        <v>2</v>
      </c>
      <c r="I25" s="2">
        <v>1</v>
      </c>
      <c r="J25" s="2">
        <v>1</v>
      </c>
      <c r="K25" s="2">
        <v>1</v>
      </c>
      <c r="L25" s="2">
        <v>2</v>
      </c>
      <c r="M25" s="2">
        <v>2</v>
      </c>
      <c r="N25" s="2" t="s">
        <v>11</v>
      </c>
      <c r="O25" s="2">
        <v>2</v>
      </c>
      <c r="P25" s="2">
        <v>2</v>
      </c>
      <c r="Q25" s="2">
        <v>1</v>
      </c>
      <c r="R25" s="2">
        <v>2</v>
      </c>
      <c r="S25" s="2">
        <v>2</v>
      </c>
      <c r="T25" s="2">
        <v>2</v>
      </c>
      <c r="U25" s="2">
        <v>2</v>
      </c>
      <c r="V25" s="4">
        <f t="shared" si="2"/>
        <v>1.75</v>
      </c>
      <c r="W25">
        <f t="shared" si="0"/>
        <v>1.6666666666666667</v>
      </c>
      <c r="X25" s="45">
        <f t="shared" si="1"/>
        <v>1.7083333333333335</v>
      </c>
    </row>
    <row r="26" spans="1:24" ht="15" thickBot="1" x14ac:dyDescent="0.35">
      <c r="A26" s="2">
        <v>15</v>
      </c>
      <c r="B26" s="43"/>
      <c r="C26" s="2"/>
      <c r="D26" s="2"/>
      <c r="E26" s="2">
        <v>2</v>
      </c>
      <c r="F26" s="2">
        <v>2</v>
      </c>
      <c r="G26" s="2">
        <v>2</v>
      </c>
      <c r="H26" s="2">
        <v>2</v>
      </c>
      <c r="I26" s="2">
        <v>1</v>
      </c>
      <c r="J26" s="2">
        <v>1</v>
      </c>
      <c r="K26" s="2">
        <v>1</v>
      </c>
      <c r="L26" s="2">
        <v>2</v>
      </c>
      <c r="M26" s="2">
        <v>2</v>
      </c>
      <c r="N26" s="2" t="s">
        <v>11</v>
      </c>
      <c r="O26" s="2">
        <v>2</v>
      </c>
      <c r="P26" s="2">
        <v>2</v>
      </c>
      <c r="Q26" s="2">
        <v>1</v>
      </c>
      <c r="R26" s="2">
        <v>2</v>
      </c>
      <c r="S26" s="2">
        <v>2</v>
      </c>
      <c r="T26" s="2">
        <v>2</v>
      </c>
      <c r="U26" s="2">
        <v>1</v>
      </c>
      <c r="V26" s="4">
        <f t="shared" si="2"/>
        <v>1.6875</v>
      </c>
      <c r="W26">
        <f t="shared" si="0"/>
        <v>1.6666666666666667</v>
      </c>
      <c r="X26" s="45">
        <f t="shared" si="1"/>
        <v>1.6770833333333335</v>
      </c>
    </row>
    <row r="27" spans="1:24" ht="15" thickBot="1" x14ac:dyDescent="0.35">
      <c r="A27" s="2">
        <v>16</v>
      </c>
      <c r="B27" s="43"/>
      <c r="C27" s="2"/>
      <c r="D27" s="2"/>
      <c r="E27" s="2">
        <v>2</v>
      </c>
      <c r="F27" s="2">
        <v>2</v>
      </c>
      <c r="G27" s="2">
        <v>2</v>
      </c>
      <c r="H27" s="2">
        <v>2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 t="s">
        <v>11</v>
      </c>
      <c r="O27" s="2">
        <v>2</v>
      </c>
      <c r="P27" s="2">
        <v>2</v>
      </c>
      <c r="Q27" s="2">
        <v>1</v>
      </c>
      <c r="R27" s="2">
        <v>2</v>
      </c>
      <c r="S27" s="2">
        <v>2</v>
      </c>
      <c r="T27" s="2">
        <v>2</v>
      </c>
      <c r="U27" s="2">
        <v>2</v>
      </c>
      <c r="V27" s="4">
        <f t="shared" si="2"/>
        <v>1.625</v>
      </c>
      <c r="W27">
        <f t="shared" si="0"/>
        <v>1.4444444444444444</v>
      </c>
      <c r="X27" s="45">
        <f t="shared" si="1"/>
        <v>1.5347222222222223</v>
      </c>
    </row>
    <row r="28" spans="1:24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 t="s">
        <v>11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4">
        <f t="shared" si="2"/>
        <v>1</v>
      </c>
      <c r="W28">
        <f t="shared" si="0"/>
        <v>1</v>
      </c>
      <c r="X28" s="45">
        <f t="shared" si="1"/>
        <v>1</v>
      </c>
    </row>
    <row r="29" spans="1:24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2</v>
      </c>
      <c r="N29" s="2" t="s">
        <v>11</v>
      </c>
      <c r="O29" s="2">
        <v>2</v>
      </c>
      <c r="P29" s="2">
        <v>2</v>
      </c>
      <c r="Q29" s="2">
        <v>1</v>
      </c>
      <c r="R29" s="2">
        <v>1</v>
      </c>
      <c r="S29" s="2">
        <v>2</v>
      </c>
      <c r="T29" s="2">
        <v>2</v>
      </c>
      <c r="U29" s="2">
        <v>1</v>
      </c>
      <c r="V29" s="4">
        <f t="shared" si="2"/>
        <v>1.75</v>
      </c>
      <c r="W29">
        <f t="shared" si="0"/>
        <v>1.8888888888888888</v>
      </c>
      <c r="X29" s="45">
        <f t="shared" si="1"/>
        <v>1.8194444444444444</v>
      </c>
    </row>
    <row r="30" spans="1:24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1</v>
      </c>
      <c r="J30" s="2">
        <v>1</v>
      </c>
      <c r="K30" s="2">
        <v>2</v>
      </c>
      <c r="L30" s="2">
        <v>1</v>
      </c>
      <c r="M30" s="2">
        <v>2</v>
      </c>
      <c r="N30" s="2" t="s">
        <v>11</v>
      </c>
      <c r="O30" s="2">
        <v>2</v>
      </c>
      <c r="P30" s="2">
        <v>2</v>
      </c>
      <c r="Q30" s="2">
        <v>1</v>
      </c>
      <c r="R30" s="2">
        <v>2</v>
      </c>
      <c r="S30" s="2">
        <v>2</v>
      </c>
      <c r="T30" s="2">
        <v>2</v>
      </c>
      <c r="U30" s="2">
        <v>2</v>
      </c>
      <c r="V30" s="4">
        <f t="shared" si="2"/>
        <v>1.75</v>
      </c>
      <c r="W30">
        <f t="shared" si="0"/>
        <v>1.6666666666666667</v>
      </c>
      <c r="X30" s="45">
        <f t="shared" si="1"/>
        <v>1.7083333333333335</v>
      </c>
    </row>
    <row r="31" spans="1:24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2</v>
      </c>
      <c r="H31" s="2">
        <v>2</v>
      </c>
      <c r="I31" s="2">
        <v>1</v>
      </c>
      <c r="J31" s="2">
        <v>1</v>
      </c>
      <c r="K31" s="2">
        <v>1</v>
      </c>
      <c r="L31" s="2">
        <v>2</v>
      </c>
      <c r="M31" s="2">
        <v>2</v>
      </c>
      <c r="N31" s="2" t="s">
        <v>11</v>
      </c>
      <c r="O31" s="2">
        <v>2</v>
      </c>
      <c r="P31" s="2">
        <v>2</v>
      </c>
      <c r="Q31" s="2">
        <v>1</v>
      </c>
      <c r="R31" s="2">
        <v>2</v>
      </c>
      <c r="S31" s="2">
        <v>2</v>
      </c>
      <c r="T31" s="2">
        <v>2</v>
      </c>
      <c r="U31" s="2">
        <v>2</v>
      </c>
      <c r="V31" s="4">
        <f t="shared" si="2"/>
        <v>1.75</v>
      </c>
      <c r="W31">
        <f t="shared" si="0"/>
        <v>1.6666666666666667</v>
      </c>
      <c r="X31" s="45">
        <f t="shared" si="1"/>
        <v>1.7083333333333335</v>
      </c>
    </row>
    <row r="32" spans="1:24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 t="s">
        <v>11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4">
        <f t="shared" si="2"/>
        <v>1</v>
      </c>
      <c r="W32">
        <f t="shared" si="0"/>
        <v>1</v>
      </c>
      <c r="X32" s="45">
        <f t="shared" si="1"/>
        <v>1</v>
      </c>
    </row>
    <row r="33" spans="1:25" ht="15" thickBot="1" x14ac:dyDescent="0.35">
      <c r="A33" s="2">
        <v>22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2</v>
      </c>
      <c r="N33" s="2" t="s">
        <v>11</v>
      </c>
      <c r="O33" s="2">
        <v>2</v>
      </c>
      <c r="P33" s="2">
        <v>2</v>
      </c>
      <c r="Q33" s="2">
        <v>1</v>
      </c>
      <c r="R33" s="2">
        <v>2</v>
      </c>
      <c r="S33" s="2">
        <v>2</v>
      </c>
      <c r="T33" s="2">
        <v>2</v>
      </c>
      <c r="U33" s="2">
        <v>1</v>
      </c>
      <c r="V33" s="4">
        <f t="shared" si="2"/>
        <v>1.625</v>
      </c>
      <c r="W33">
        <f t="shared" si="0"/>
        <v>1.5555555555555556</v>
      </c>
      <c r="X33" s="45">
        <f t="shared" si="1"/>
        <v>1.5902777777777777</v>
      </c>
    </row>
    <row r="34" spans="1:25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 t="s">
        <v>11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4">
        <f t="shared" si="2"/>
        <v>1</v>
      </c>
      <c r="W34">
        <f t="shared" si="0"/>
        <v>1</v>
      </c>
      <c r="X34" s="45">
        <f t="shared" si="1"/>
        <v>1</v>
      </c>
    </row>
    <row r="35" spans="1:25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 t="s">
        <v>11</v>
      </c>
      <c r="O35" s="2">
        <v>2</v>
      </c>
      <c r="P35" s="2">
        <v>1</v>
      </c>
      <c r="Q35" s="2">
        <v>1</v>
      </c>
      <c r="R35" s="2">
        <v>2</v>
      </c>
      <c r="S35" s="2">
        <v>2</v>
      </c>
      <c r="T35" s="2">
        <v>1</v>
      </c>
      <c r="U35" s="2">
        <v>2</v>
      </c>
      <c r="V35" s="4">
        <f t="shared" si="2"/>
        <v>1.8125</v>
      </c>
      <c r="W35">
        <f t="shared" si="0"/>
        <v>2</v>
      </c>
      <c r="X35" s="45">
        <f t="shared" si="1"/>
        <v>1.90625</v>
      </c>
    </row>
    <row r="36" spans="1:25" ht="15" thickBot="1" x14ac:dyDescent="0.35">
      <c r="A36" s="2">
        <v>25</v>
      </c>
      <c r="B36" s="43"/>
      <c r="C36" s="2"/>
      <c r="D36" s="2"/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1</v>
      </c>
      <c r="K36" s="2">
        <v>2</v>
      </c>
      <c r="L36" s="2">
        <v>1</v>
      </c>
      <c r="M36" s="2">
        <v>2</v>
      </c>
      <c r="N36" s="2" t="s">
        <v>11</v>
      </c>
      <c r="O36" s="2">
        <v>2</v>
      </c>
      <c r="P36" s="2">
        <v>1</v>
      </c>
      <c r="Q36" s="2">
        <v>1</v>
      </c>
      <c r="R36" s="2">
        <v>2</v>
      </c>
      <c r="S36" s="2">
        <v>2</v>
      </c>
      <c r="T36" s="2">
        <v>2</v>
      </c>
      <c r="U36" s="2">
        <v>2</v>
      </c>
      <c r="V36" s="4">
        <f t="shared" si="2"/>
        <v>1.75</v>
      </c>
      <c r="W36">
        <f t="shared" si="0"/>
        <v>1.7777777777777777</v>
      </c>
      <c r="X36" s="45">
        <f t="shared" si="1"/>
        <v>1.7638888888888888</v>
      </c>
    </row>
    <row r="37" spans="1:25" ht="15" thickBot="1" x14ac:dyDescent="0.35">
      <c r="A37" s="49">
        <v>26</v>
      </c>
      <c r="B37" s="49"/>
      <c r="C37" s="49"/>
      <c r="D37" s="49"/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  <c r="N37" s="49"/>
      <c r="O37" s="49">
        <v>1</v>
      </c>
      <c r="P37" s="49">
        <v>1</v>
      </c>
      <c r="Q37" s="49">
        <v>1</v>
      </c>
      <c r="R37" s="49">
        <v>1</v>
      </c>
      <c r="S37" s="49">
        <v>1</v>
      </c>
      <c r="T37" s="49">
        <v>1</v>
      </c>
      <c r="U37" s="49">
        <v>1</v>
      </c>
      <c r="V37" s="4">
        <f t="shared" si="2"/>
        <v>1</v>
      </c>
      <c r="W37">
        <f t="shared" si="0"/>
        <v>1</v>
      </c>
      <c r="X37" s="45">
        <f t="shared" ref="X37:X39" si="3">AVERAGE(V37:W37)</f>
        <v>1</v>
      </c>
    </row>
    <row r="38" spans="1:25" ht="15" thickBot="1" x14ac:dyDescent="0.35">
      <c r="A38" s="49">
        <v>27</v>
      </c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49"/>
      <c r="O38" s="49">
        <v>1</v>
      </c>
      <c r="P38" s="49">
        <v>1</v>
      </c>
      <c r="Q38" s="49">
        <v>1</v>
      </c>
      <c r="R38" s="49">
        <v>1</v>
      </c>
      <c r="S38" s="49">
        <v>1</v>
      </c>
      <c r="T38" s="49">
        <v>1</v>
      </c>
      <c r="U38" s="49">
        <v>1</v>
      </c>
      <c r="V38" s="4">
        <f t="shared" si="2"/>
        <v>1</v>
      </c>
      <c r="W38">
        <f t="shared" si="0"/>
        <v>1</v>
      </c>
      <c r="X38" s="45">
        <f t="shared" si="3"/>
        <v>1</v>
      </c>
    </row>
    <row r="39" spans="1:25" ht="15" thickBot="1" x14ac:dyDescent="0.35">
      <c r="A39" s="49">
        <v>28</v>
      </c>
      <c r="B39" s="49"/>
      <c r="C39" s="49"/>
      <c r="D39" s="49"/>
      <c r="E39" s="49">
        <v>1</v>
      </c>
      <c r="F39" s="49">
        <v>1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>
        <v>1</v>
      </c>
      <c r="M39" s="49">
        <v>1</v>
      </c>
      <c r="N39" s="49"/>
      <c r="O39" s="49">
        <v>1</v>
      </c>
      <c r="P39" s="49">
        <v>1</v>
      </c>
      <c r="Q39" s="49">
        <v>1</v>
      </c>
      <c r="R39" s="49">
        <v>1</v>
      </c>
      <c r="S39" s="49">
        <v>1</v>
      </c>
      <c r="T39" s="49">
        <v>1</v>
      </c>
      <c r="U39" s="49">
        <v>1</v>
      </c>
      <c r="V39" s="4">
        <f t="shared" si="2"/>
        <v>1</v>
      </c>
      <c r="W39">
        <f t="shared" si="0"/>
        <v>1</v>
      </c>
      <c r="X39" s="45">
        <f t="shared" si="3"/>
        <v>1</v>
      </c>
    </row>
    <row r="40" spans="1:25" ht="15" thickBot="1" x14ac:dyDescent="0.35">
      <c r="A40" s="2"/>
      <c r="B40" s="61" t="s">
        <v>17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4">
        <f>AVERAGE(V12:V39)</f>
        <v>1.3705357142857142</v>
      </c>
      <c r="W40" s="4">
        <f>AVERAGE(W12:W39)</f>
        <v>1.3611111111111112</v>
      </c>
      <c r="X40" s="45">
        <f t="shared" ref="X40" si="4">AVERAGE(V40:W40)</f>
        <v>1.3658234126984126</v>
      </c>
      <c r="Y40">
        <f>X40/2*100</f>
        <v>68.291170634920633</v>
      </c>
    </row>
    <row r="41" spans="1:25" x14ac:dyDescent="0.3">
      <c r="B41" s="8" t="s">
        <v>21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5" x14ac:dyDescent="0.3">
      <c r="B42" s="58" t="s">
        <v>235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5" x14ac:dyDescent="0.3">
      <c r="B43" s="46" t="s">
        <v>238</v>
      </c>
      <c r="E43">
        <v>6</v>
      </c>
      <c r="F43">
        <f>6/28*100</f>
        <v>21.428571428571427</v>
      </c>
    </row>
    <row r="44" spans="1:25" x14ac:dyDescent="0.3">
      <c r="B44" s="46" t="s">
        <v>239</v>
      </c>
      <c r="E44">
        <v>21</v>
      </c>
      <c r="F44">
        <f>21/28*100</f>
        <v>75</v>
      </c>
    </row>
    <row r="45" spans="1:25" x14ac:dyDescent="0.3">
      <c r="B45" s="46" t="s">
        <v>240</v>
      </c>
      <c r="E45">
        <v>1</v>
      </c>
      <c r="F45">
        <f>1/28*100</f>
        <v>3.5714285714285712</v>
      </c>
    </row>
  </sheetData>
  <mergeCells count="47">
    <mergeCell ref="A1:B1"/>
    <mergeCell ref="A2:D2"/>
    <mergeCell ref="A3:D3"/>
    <mergeCell ref="A4:B4"/>
    <mergeCell ref="E4:F4"/>
    <mergeCell ref="E1:G1"/>
    <mergeCell ref="E2:G2"/>
    <mergeCell ref="K4:N4"/>
    <mergeCell ref="A5:B5"/>
    <mergeCell ref="E5:F5"/>
    <mergeCell ref="K5:N5"/>
    <mergeCell ref="A6:A11"/>
    <mergeCell ref="B6:B11"/>
    <mergeCell ref="E6:U6"/>
    <mergeCell ref="K10:K11"/>
    <mergeCell ref="V6:V11"/>
    <mergeCell ref="E7:U7"/>
    <mergeCell ref="E8:N8"/>
    <mergeCell ref="E9:F9"/>
    <mergeCell ref="I9:K9"/>
    <mergeCell ref="I10:I11"/>
    <mergeCell ref="J10:J11"/>
    <mergeCell ref="L9:M9"/>
    <mergeCell ref="L10:L11"/>
    <mergeCell ref="O8:S8"/>
    <mergeCell ref="M10:M11"/>
    <mergeCell ref="S10:S11"/>
    <mergeCell ref="U10:U11"/>
    <mergeCell ref="E10:E11"/>
    <mergeCell ref="F10:F11"/>
    <mergeCell ref="H10:H11"/>
    <mergeCell ref="B42:V42"/>
    <mergeCell ref="J1:N1"/>
    <mergeCell ref="J2:O2"/>
    <mergeCell ref="O9:S9"/>
    <mergeCell ref="O10:O11"/>
    <mergeCell ref="P10:P11"/>
    <mergeCell ref="Q10:Q11"/>
    <mergeCell ref="R10:R11"/>
    <mergeCell ref="N9:N11"/>
    <mergeCell ref="B40:U40"/>
    <mergeCell ref="G9:H9"/>
    <mergeCell ref="G10:G11"/>
    <mergeCell ref="G4:H4"/>
    <mergeCell ref="G5:H5"/>
    <mergeCell ref="T8:U9"/>
    <mergeCell ref="T10:T11"/>
  </mergeCells>
  <conditionalFormatting sqref="E4">
    <cfRule type="containsText" dxfId="15" priority="21" operator="containsText" text="«2»">
      <formula>NOT(ISERROR(SEARCH("«2»",E4)))</formula>
    </cfRule>
    <cfRule type="expression" dxfId="14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13" priority="20" operator="containsText" text="1,8 - 2">
      <formula>NOT(ISERROR(SEARCH("1,8 - 2",E5)))</formula>
    </cfRule>
  </conditionalFormatting>
  <conditionalFormatting sqref="E12:U39">
    <cfRule type="containsText" dxfId="12" priority="4" operator="containsText" text="2">
      <formula>NOT(ISERROR(SEARCH("2",E12)))</formula>
    </cfRule>
    <cfRule type="containsText" dxfId="11" priority="5" operator="containsText" text="1">
      <formula>NOT(ISERROR(SEARCH("1",E12)))</formula>
    </cfRule>
    <cfRule type="containsText" dxfId="10" priority="6" operator="containsText" text="0">
      <formula>NOT(ISERROR(SEARCH("0",E12)))</formula>
    </cfRule>
  </conditionalFormatting>
  <conditionalFormatting sqref="F12:U39">
    <cfRule type="containsText" dxfId="9" priority="11" operator="containsText" text="1">
      <formula>NOT(ISERROR(SEARCH("1",F12)))</formula>
    </cfRule>
    <cfRule type="containsText" dxfId="8" priority="12" operator="containsText" text="2">
      <formula>NOT(ISERROR(SEARCH("2",F12)))</formula>
    </cfRule>
  </conditionalFormatting>
  <conditionalFormatting sqref="G4">
    <cfRule type="containsText" dxfId="7" priority="17" operator="containsText" text="«1» показатель в стадии формирования">
      <formula>NOT(ISERROR(SEARCH("«1» показатель в стадии формирования",G4)))</formula>
    </cfRule>
    <cfRule type="containsText" dxfId="6" priority="18" operator="containsText" text="«1»">
      <formula>NOT(ISERROR(SEARCH("«1»",G4)))</formula>
    </cfRule>
  </conditionalFormatting>
  <conditionalFormatting sqref="G5">
    <cfRule type="containsText" dxfId="5" priority="19" operator="containsText" text="1,1 - 1,7">
      <formula>NOT(ISERROR(SEARCH("1,1 - 1,7",G5)))</formula>
    </cfRule>
  </conditionalFormatting>
  <conditionalFormatting sqref="K4:L5">
    <cfRule type="containsText" dxfId="4" priority="13" operator="containsText" text="«0» ">
      <formula>NOT(ISERROR(SEARCH("«0» ",K4)))</formula>
    </cfRule>
  </conditionalFormatting>
  <conditionalFormatting sqref="U4:U5">
    <cfRule type="containsText" dxfId="3" priority="15" operator="containsText" text="«0» ">
      <formula>NOT(ISERROR(SEARCH("«0» ",U4)))</formula>
    </cfRule>
  </conditionalFormatting>
  <conditionalFormatting sqref="V40:W40 V12:V39">
    <cfRule type="cellIs" dxfId="2" priority="7" operator="between">
      <formula>1.8</formula>
      <formula>2</formula>
    </cfRule>
    <cfRule type="cellIs" dxfId="1" priority="8" operator="between">
      <formula>1</formula>
      <formula>1.7</formula>
    </cfRule>
    <cfRule type="cellIs" dxfId="0" priority="9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90" zoomScaleNormal="90" workbookViewId="0">
      <selection activeCell="B38" sqref="B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77734375" customWidth="1"/>
    <col min="6" max="6" width="17.21875" customWidth="1"/>
    <col min="7" max="8" width="11.77734375" customWidth="1"/>
    <col min="9" max="9" width="15.77734375" customWidth="1"/>
    <col min="10" max="10" width="21.77734375" customWidth="1"/>
    <col min="11" max="11" width="26.109375" customWidth="1"/>
    <col min="12" max="12" width="14.33203125" customWidth="1"/>
    <col min="13" max="13" width="15.88671875" customWidth="1"/>
    <col min="14" max="14" width="12.109375" customWidth="1"/>
    <col min="15" max="15" width="9" customWidth="1"/>
    <col min="16" max="16" width="8.44140625" customWidth="1"/>
    <col min="17" max="17" width="12.109375" customWidth="1"/>
  </cols>
  <sheetData>
    <row r="1" spans="1:17" x14ac:dyDescent="0.3">
      <c r="A1" s="93" t="s">
        <v>47</v>
      </c>
      <c r="B1" s="93"/>
      <c r="C1" s="13"/>
      <c r="D1" s="13"/>
      <c r="E1" s="94" t="s">
        <v>72</v>
      </c>
      <c r="F1" s="95"/>
      <c r="G1" s="95"/>
      <c r="H1" s="40"/>
      <c r="I1" s="64" t="s">
        <v>85</v>
      </c>
      <c r="J1" s="64"/>
      <c r="K1" s="64"/>
      <c r="L1" s="24"/>
      <c r="M1" s="24"/>
      <c r="N1" s="25"/>
      <c r="O1" s="14"/>
      <c r="P1" s="14"/>
      <c r="Q1" s="14"/>
    </row>
    <row r="2" spans="1:17" x14ac:dyDescent="0.3">
      <c r="A2" s="93" t="s">
        <v>0</v>
      </c>
      <c r="B2" s="93"/>
      <c r="C2" s="93"/>
      <c r="D2" s="93"/>
      <c r="E2" s="96" t="s">
        <v>84</v>
      </c>
      <c r="F2" s="97"/>
      <c r="G2" s="97"/>
      <c r="H2" s="41"/>
      <c r="I2" s="75" t="s">
        <v>86</v>
      </c>
      <c r="J2" s="75"/>
      <c r="K2" s="75"/>
      <c r="L2" s="75"/>
      <c r="M2" s="27"/>
      <c r="N2" s="17"/>
      <c r="O2" s="14"/>
      <c r="P2" s="14"/>
      <c r="Q2" s="14"/>
    </row>
    <row r="3" spans="1:17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 x14ac:dyDescent="0.3">
      <c r="A4" s="91" t="s">
        <v>12</v>
      </c>
      <c r="B4" s="91"/>
      <c r="C4" s="20"/>
      <c r="D4" s="20"/>
      <c r="E4" s="65" t="s">
        <v>15</v>
      </c>
      <c r="F4" s="66"/>
      <c r="G4" s="67" t="s">
        <v>14</v>
      </c>
      <c r="H4" s="67"/>
      <c r="I4" s="67"/>
      <c r="J4" s="68" t="s">
        <v>13</v>
      </c>
      <c r="K4" s="69"/>
      <c r="L4" s="15"/>
      <c r="M4" s="15"/>
      <c r="N4" s="14"/>
      <c r="O4" s="14"/>
      <c r="P4" s="14"/>
      <c r="Q4" s="14"/>
    </row>
    <row r="5" spans="1:17" ht="15" thickBot="1" x14ac:dyDescent="0.35">
      <c r="A5" s="92" t="s">
        <v>16</v>
      </c>
      <c r="B5" s="92"/>
      <c r="C5" s="22"/>
      <c r="D5" s="22"/>
      <c r="E5" s="70" t="s">
        <v>18</v>
      </c>
      <c r="F5" s="71"/>
      <c r="G5" s="72" t="s">
        <v>20</v>
      </c>
      <c r="H5" s="72"/>
      <c r="I5" s="72"/>
      <c r="J5" s="73" t="s">
        <v>19</v>
      </c>
      <c r="K5" s="74"/>
      <c r="L5" s="12"/>
      <c r="M5" s="12"/>
      <c r="N5" s="29"/>
      <c r="O5" s="29"/>
      <c r="P5" s="29"/>
      <c r="Q5" s="29"/>
    </row>
    <row r="6" spans="1:17" ht="15.6" thickTop="1" thickBot="1" x14ac:dyDescent="0.35">
      <c r="A6" s="76" t="s">
        <v>2</v>
      </c>
      <c r="B6" s="79" t="s">
        <v>3</v>
      </c>
      <c r="C6" s="31"/>
      <c r="D6" s="31"/>
      <c r="E6" s="82" t="s">
        <v>37</v>
      </c>
      <c r="F6" s="82"/>
      <c r="G6" s="82"/>
      <c r="H6" s="82"/>
      <c r="I6" s="82"/>
      <c r="J6" s="82"/>
      <c r="K6" s="82"/>
      <c r="L6" s="82"/>
      <c r="M6" s="82"/>
      <c r="N6" s="83" t="s">
        <v>70</v>
      </c>
    </row>
    <row r="7" spans="1:17" ht="15" thickBot="1" x14ac:dyDescent="0.35">
      <c r="A7" s="77"/>
      <c r="B7" s="80"/>
      <c r="C7" s="2"/>
      <c r="D7" s="2"/>
      <c r="E7" s="80" t="s">
        <v>87</v>
      </c>
      <c r="F7" s="80"/>
      <c r="G7" s="80"/>
      <c r="H7" s="80"/>
      <c r="I7" s="80"/>
      <c r="J7" s="80"/>
      <c r="K7" s="80"/>
      <c r="L7" s="80"/>
      <c r="M7" s="80"/>
      <c r="N7" s="84"/>
    </row>
    <row r="8" spans="1:17" ht="28.05" customHeight="1" thickBot="1" x14ac:dyDescent="0.35">
      <c r="A8" s="77"/>
      <c r="B8" s="80"/>
      <c r="C8" s="2"/>
      <c r="D8" s="2"/>
      <c r="E8" s="87" t="s">
        <v>38</v>
      </c>
      <c r="F8" s="88"/>
      <c r="G8" s="88"/>
      <c r="H8" s="89"/>
      <c r="I8" s="87" t="s">
        <v>39</v>
      </c>
      <c r="J8" s="88"/>
      <c r="K8" s="86" t="s">
        <v>154</v>
      </c>
      <c r="L8" s="86"/>
      <c r="M8" s="86"/>
      <c r="N8" s="84"/>
    </row>
    <row r="9" spans="1:17" ht="15" thickBot="1" x14ac:dyDescent="0.35">
      <c r="A9" s="77"/>
      <c r="B9" s="80"/>
      <c r="C9" s="2"/>
      <c r="D9" s="2"/>
      <c r="E9" s="62" t="s">
        <v>147</v>
      </c>
      <c r="F9" s="59" t="s">
        <v>148</v>
      </c>
      <c r="G9" s="59" t="s">
        <v>149</v>
      </c>
      <c r="H9" s="59" t="s">
        <v>150</v>
      </c>
      <c r="I9" s="59" t="s">
        <v>151</v>
      </c>
      <c r="J9" s="59" t="s">
        <v>152</v>
      </c>
      <c r="K9" s="62" t="s">
        <v>158</v>
      </c>
      <c r="L9" s="59" t="s">
        <v>159</v>
      </c>
      <c r="M9" s="59" t="s">
        <v>160</v>
      </c>
      <c r="N9" s="84"/>
    </row>
    <row r="10" spans="1:17" ht="52.95" customHeight="1" thickBot="1" x14ac:dyDescent="0.35">
      <c r="A10" s="78"/>
      <c r="B10" s="81"/>
      <c r="C10" s="32"/>
      <c r="D10" s="32"/>
      <c r="E10" s="99"/>
      <c r="F10" s="60"/>
      <c r="G10" s="60"/>
      <c r="H10" s="60"/>
      <c r="I10" s="60"/>
      <c r="J10" s="60"/>
      <c r="K10" s="63"/>
      <c r="L10" s="60"/>
      <c r="M10" s="60"/>
      <c r="N10" s="85"/>
    </row>
    <row r="11" spans="1:17" ht="15.6" thickTop="1" thickBot="1" x14ac:dyDescent="0.35">
      <c r="A11" s="5">
        <v>1</v>
      </c>
      <c r="B11" s="43"/>
      <c r="C11" s="5"/>
      <c r="D11" s="5"/>
      <c r="E11" s="44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</row>
    <row r="12" spans="1:17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</row>
    <row r="13" spans="1:17" ht="15" thickBot="1" x14ac:dyDescent="0.35">
      <c r="A13" s="2">
        <v>3</v>
      </c>
      <c r="B13" s="43"/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</row>
    <row r="14" spans="1:17" ht="15" thickBot="1" x14ac:dyDescent="0.35">
      <c r="A14" s="2">
        <v>4</v>
      </c>
      <c r="B14" s="43"/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</row>
    <row r="15" spans="1:17" ht="15" thickBot="1" x14ac:dyDescent="0.35">
      <c r="A15" s="2">
        <v>5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2</v>
      </c>
      <c r="M15" s="2">
        <v>2</v>
      </c>
    </row>
    <row r="16" spans="1:17" ht="15" thickBot="1" x14ac:dyDescent="0.35">
      <c r="A16" s="2">
        <v>6</v>
      </c>
      <c r="B16" s="43"/>
      <c r="C16" s="2"/>
      <c r="D16" s="2"/>
      <c r="E16" s="2">
        <v>2</v>
      </c>
      <c r="F16" s="2">
        <v>1</v>
      </c>
      <c r="G16" s="2">
        <v>2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1</v>
      </c>
    </row>
    <row r="17" spans="1:13" ht="15" thickBot="1" x14ac:dyDescent="0.35">
      <c r="A17" s="2">
        <v>7</v>
      </c>
      <c r="B17" s="43"/>
      <c r="C17" s="2"/>
      <c r="D17" s="2"/>
      <c r="E17" s="2">
        <v>1</v>
      </c>
      <c r="F17" s="2">
        <v>1</v>
      </c>
      <c r="G17" s="2">
        <v>2</v>
      </c>
      <c r="H17" s="2">
        <v>2</v>
      </c>
      <c r="I17" s="2">
        <v>2</v>
      </c>
      <c r="J17" s="2">
        <v>1</v>
      </c>
      <c r="K17" s="2">
        <v>1</v>
      </c>
      <c r="L17" s="2">
        <v>1</v>
      </c>
      <c r="M17" s="2">
        <v>2</v>
      </c>
    </row>
    <row r="18" spans="1:13" ht="15" thickBot="1" x14ac:dyDescent="0.35">
      <c r="A18" s="2">
        <v>8</v>
      </c>
      <c r="B18" s="43"/>
      <c r="C18" s="2"/>
      <c r="D18" s="2"/>
      <c r="E18" s="2">
        <v>2</v>
      </c>
      <c r="F18" s="2">
        <v>1</v>
      </c>
      <c r="G18" s="2">
        <v>2</v>
      </c>
      <c r="H18" s="2">
        <v>2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</row>
    <row r="19" spans="1:13" ht="15" thickBot="1" x14ac:dyDescent="0.35">
      <c r="A19" s="2">
        <v>9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</row>
    <row r="20" spans="1:13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1</v>
      </c>
      <c r="L20" s="2">
        <v>1</v>
      </c>
      <c r="M20" s="2">
        <v>2</v>
      </c>
    </row>
    <row r="21" spans="1:13" ht="15" thickBot="1" x14ac:dyDescent="0.35">
      <c r="A21" s="2">
        <v>11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1</v>
      </c>
      <c r="L21" s="2">
        <v>1</v>
      </c>
      <c r="M21" s="2">
        <v>1</v>
      </c>
    </row>
    <row r="22" spans="1:13" ht="15" thickBot="1" x14ac:dyDescent="0.35">
      <c r="A22" s="2">
        <v>12</v>
      </c>
      <c r="B22" s="43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</row>
    <row r="23" spans="1:13" ht="15" thickBot="1" x14ac:dyDescent="0.35">
      <c r="A23" s="2">
        <v>13</v>
      </c>
      <c r="B23" s="43"/>
      <c r="C23" s="2"/>
      <c r="D23" s="2"/>
      <c r="E23" s="2">
        <v>2</v>
      </c>
      <c r="F23" s="2">
        <v>2</v>
      </c>
      <c r="G23" s="2">
        <v>1</v>
      </c>
      <c r="H23" s="2">
        <v>2</v>
      </c>
      <c r="I23" s="2">
        <v>1</v>
      </c>
      <c r="J23" s="2">
        <v>1</v>
      </c>
      <c r="K23" s="2">
        <v>1</v>
      </c>
      <c r="L23" s="2">
        <v>2</v>
      </c>
      <c r="M23" s="2">
        <v>2</v>
      </c>
    </row>
    <row r="24" spans="1:13" ht="15" thickBot="1" x14ac:dyDescent="0.35">
      <c r="A24" s="2">
        <v>14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1</v>
      </c>
      <c r="K24" s="2">
        <v>1</v>
      </c>
      <c r="L24" s="2">
        <v>1</v>
      </c>
      <c r="M24" s="2">
        <v>2</v>
      </c>
    </row>
    <row r="25" spans="1:13" ht="15" thickBot="1" x14ac:dyDescent="0.35">
      <c r="A25" s="2">
        <v>15</v>
      </c>
      <c r="B25" s="43"/>
      <c r="C25" s="2"/>
      <c r="D25" s="2"/>
      <c r="E25" s="2">
        <v>2</v>
      </c>
      <c r="F25" s="2">
        <v>2</v>
      </c>
      <c r="G25" s="2">
        <v>1</v>
      </c>
      <c r="H25" s="2">
        <v>2</v>
      </c>
      <c r="I25" s="2">
        <v>2</v>
      </c>
      <c r="J25" s="2">
        <v>1</v>
      </c>
      <c r="K25" s="2">
        <v>1</v>
      </c>
      <c r="L25" s="2">
        <v>1</v>
      </c>
      <c r="M25" s="2">
        <v>1</v>
      </c>
    </row>
    <row r="26" spans="1:13" ht="15" thickBot="1" x14ac:dyDescent="0.35">
      <c r="A26" s="2">
        <v>16</v>
      </c>
      <c r="B26" s="43"/>
      <c r="C26" s="2"/>
      <c r="D26" s="2"/>
      <c r="E26" s="2">
        <v>2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1</v>
      </c>
      <c r="L26" s="2">
        <v>1</v>
      </c>
      <c r="M26" s="2">
        <v>1</v>
      </c>
    </row>
    <row r="27" spans="1:13" ht="15" thickBot="1" x14ac:dyDescent="0.35">
      <c r="A27" s="2">
        <v>17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</row>
    <row r="28" spans="1:13" ht="15" thickBot="1" x14ac:dyDescent="0.35">
      <c r="A28" s="2">
        <v>18</v>
      </c>
      <c r="B28" s="43"/>
      <c r="C28" s="2"/>
      <c r="D28" s="2"/>
      <c r="E28" s="2">
        <v>2</v>
      </c>
      <c r="F28" s="2">
        <v>1</v>
      </c>
      <c r="G28" s="2">
        <v>2</v>
      </c>
      <c r="H28" s="2">
        <v>1</v>
      </c>
      <c r="I28" s="2">
        <v>2</v>
      </c>
      <c r="J28" s="2">
        <v>2</v>
      </c>
      <c r="K28" s="2">
        <v>1</v>
      </c>
      <c r="L28" s="2">
        <v>2</v>
      </c>
      <c r="M28" s="2">
        <v>2</v>
      </c>
    </row>
    <row r="29" spans="1:13" ht="15" thickBot="1" x14ac:dyDescent="0.35">
      <c r="A29" s="2">
        <v>19</v>
      </c>
      <c r="B29" s="43"/>
      <c r="C29" s="2"/>
      <c r="D29" s="2"/>
      <c r="E29" s="2">
        <v>2</v>
      </c>
      <c r="F29" s="2">
        <v>2</v>
      </c>
      <c r="G29" s="2">
        <v>1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1</v>
      </c>
    </row>
    <row r="30" spans="1:13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1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</row>
    <row r="31" spans="1:13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</row>
    <row r="32" spans="1:13" ht="15" thickBot="1" x14ac:dyDescent="0.35">
      <c r="A32" s="2">
        <v>22</v>
      </c>
      <c r="B32" s="43"/>
      <c r="C32" s="2"/>
      <c r="D32" s="2"/>
      <c r="E32" s="2">
        <v>1</v>
      </c>
      <c r="F32" s="2">
        <v>2</v>
      </c>
      <c r="G32" s="2">
        <v>2</v>
      </c>
      <c r="H32" s="2">
        <v>2</v>
      </c>
      <c r="I32" s="2">
        <v>2</v>
      </c>
      <c r="J32" s="2">
        <v>1</v>
      </c>
      <c r="K32" s="2">
        <v>1</v>
      </c>
      <c r="L32" s="2">
        <v>2</v>
      </c>
      <c r="M32" s="2">
        <v>2</v>
      </c>
    </row>
    <row r="33" spans="1:14" ht="15" thickBot="1" x14ac:dyDescent="0.35">
      <c r="A33" s="2">
        <v>23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2</v>
      </c>
    </row>
    <row r="34" spans="1:14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1</v>
      </c>
      <c r="L34" s="2">
        <v>2</v>
      </c>
      <c r="M34" s="2">
        <v>2</v>
      </c>
    </row>
    <row r="35" spans="1:14" ht="15" thickBot="1" x14ac:dyDescent="0.35">
      <c r="A35" s="2">
        <v>25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1</v>
      </c>
      <c r="L35" s="2">
        <v>2</v>
      </c>
      <c r="M35" s="2">
        <v>2</v>
      </c>
    </row>
    <row r="36" spans="1:14" ht="15" thickBot="1" x14ac:dyDescent="0.35">
      <c r="A36" s="49">
        <v>26</v>
      </c>
      <c r="B36" s="49"/>
      <c r="C36" s="49"/>
      <c r="D36" s="49"/>
      <c r="E36" s="49">
        <v>1</v>
      </c>
      <c r="F36" s="49">
        <v>1</v>
      </c>
      <c r="G36" s="49">
        <v>1</v>
      </c>
      <c r="H36" s="49">
        <v>1</v>
      </c>
      <c r="I36" s="49">
        <v>1</v>
      </c>
      <c r="J36" s="49">
        <v>1</v>
      </c>
      <c r="K36" s="49">
        <v>1</v>
      </c>
      <c r="L36" s="49">
        <v>1</v>
      </c>
      <c r="M36" s="49">
        <v>1</v>
      </c>
    </row>
    <row r="37" spans="1:14" ht="15" thickBot="1" x14ac:dyDescent="0.35">
      <c r="A37" s="49">
        <v>27</v>
      </c>
      <c r="B37" s="49"/>
      <c r="C37" s="49"/>
      <c r="D37" s="49"/>
      <c r="E37" s="49">
        <v>1</v>
      </c>
      <c r="F37" s="49">
        <v>2</v>
      </c>
      <c r="G37" s="49">
        <v>2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</row>
    <row r="38" spans="1:14" ht="15" thickBot="1" x14ac:dyDescent="0.35">
      <c r="A38" s="49">
        <v>28</v>
      </c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</row>
    <row r="39" spans="1:14" ht="15" thickBot="1" x14ac:dyDescent="0.35">
      <c r="A39" s="2"/>
      <c r="B39" s="61" t="s">
        <v>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4" x14ac:dyDescent="0.3">
      <c r="B40" s="57" t="s">
        <v>21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 x14ac:dyDescent="0.3">
      <c r="B41" s="98" t="s">
        <v>234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</row>
  </sheetData>
  <mergeCells count="35">
    <mergeCell ref="A6:A10"/>
    <mergeCell ref="B6:B10"/>
    <mergeCell ref="E6:M6"/>
    <mergeCell ref="N6:N10"/>
    <mergeCell ref="E7:M7"/>
    <mergeCell ref="E8:H8"/>
    <mergeCell ref="I8:J8"/>
    <mergeCell ref="K8:M8"/>
    <mergeCell ref="E9:E10"/>
    <mergeCell ref="F9:F10"/>
    <mergeCell ref="G9:G10"/>
    <mergeCell ref="H9:H10"/>
    <mergeCell ref="I9:I10"/>
    <mergeCell ref="E2:G2"/>
    <mergeCell ref="I1:K1"/>
    <mergeCell ref="I2:L2"/>
    <mergeCell ref="B39:M39"/>
    <mergeCell ref="L9:L10"/>
    <mergeCell ref="M9:M10"/>
    <mergeCell ref="J9:J10"/>
    <mergeCell ref="K9:K10"/>
    <mergeCell ref="A5:B5"/>
    <mergeCell ref="A1:B1"/>
    <mergeCell ref="A2:D2"/>
    <mergeCell ref="A3:D3"/>
    <mergeCell ref="A4:B4"/>
    <mergeCell ref="E1:G1"/>
    <mergeCell ref="J4:K4"/>
    <mergeCell ref="J5:K5"/>
    <mergeCell ref="B41:N41"/>
    <mergeCell ref="B40:N40"/>
    <mergeCell ref="E4:F4"/>
    <mergeCell ref="E5:F5"/>
    <mergeCell ref="G4:I4"/>
    <mergeCell ref="G5:I5"/>
  </mergeCells>
  <conditionalFormatting sqref="E4 G4">
    <cfRule type="containsText" dxfId="123" priority="12" operator="containsText" text="«2»">
      <formula>NOT(ISERROR(SEARCH("«2»",E4)))</formula>
    </cfRule>
    <cfRule type="expression" dxfId="122" priority="13">
      <formula>#REF!&lt;500</formula>
    </cfRule>
  </conditionalFormatting>
  <conditionalFormatting sqref="E5 G5">
    <cfRule type="containsText" dxfId="121" priority="11" operator="containsText" text="1,8 - 2">
      <formula>NOT(ISERROR(SEARCH("1,8 - 2",E5)))</formula>
    </cfRule>
  </conditionalFormatting>
  <conditionalFormatting sqref="E11:M38">
    <cfRule type="containsText" dxfId="120" priority="4" operator="containsText" text="0">
      <formula>NOT(ISERROR(SEARCH("0",E11)))</formula>
    </cfRule>
    <cfRule type="containsText" dxfId="119" priority="5" operator="containsText" text="1">
      <formula>NOT(ISERROR(SEARCH("1",E11)))</formula>
    </cfRule>
    <cfRule type="containsText" dxfId="118" priority="6" operator="containsText" text="2">
      <formula>NOT(ISERROR(SEARCH("2",E11)))</formula>
    </cfRule>
  </conditionalFormatting>
  <conditionalFormatting sqref="G4 E4"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J4:J5">
    <cfRule type="containsText" dxfId="117" priority="7" operator="containsText" text="«0» ">
      <formula>NOT(ISERROR(SEARCH("«0» ",J4)))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opLeftCell="A19" zoomScale="90" zoomScaleNormal="90" workbookViewId="0">
      <selection activeCell="B38" sqref="B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6.109375" customWidth="1"/>
    <col min="6" max="6" width="22.5546875" customWidth="1"/>
    <col min="7" max="7" width="18.33203125" customWidth="1"/>
    <col min="8" max="8" width="20.21875" customWidth="1"/>
    <col min="9" max="9" width="21.44140625" customWidth="1"/>
    <col min="10" max="10" width="24.77734375" customWidth="1"/>
    <col min="11" max="11" width="18.77734375" customWidth="1"/>
    <col min="12" max="12" width="15.6640625" customWidth="1"/>
    <col min="13" max="13" width="12.33203125" customWidth="1"/>
    <col min="14" max="14" width="13" customWidth="1"/>
  </cols>
  <sheetData>
    <row r="1" spans="1:31" x14ac:dyDescent="0.3">
      <c r="A1" s="93" t="s">
        <v>47</v>
      </c>
      <c r="B1" s="93"/>
      <c r="C1" s="14"/>
      <c r="D1" s="14"/>
      <c r="E1" s="94" t="s">
        <v>72</v>
      </c>
      <c r="F1" s="120"/>
      <c r="G1" s="114" t="s">
        <v>85</v>
      </c>
      <c r="H1" s="64"/>
      <c r="I1" s="64"/>
      <c r="J1" s="24"/>
      <c r="K1" s="24"/>
      <c r="L1" s="24"/>
      <c r="M1" s="24"/>
      <c r="N1" s="24"/>
    </row>
    <row r="2" spans="1:31" x14ac:dyDescent="0.3">
      <c r="A2" s="93" t="s">
        <v>0</v>
      </c>
      <c r="B2" s="93"/>
      <c r="C2" s="93"/>
      <c r="D2" s="93"/>
      <c r="E2" s="96" t="s">
        <v>84</v>
      </c>
      <c r="F2" s="121"/>
      <c r="G2" s="115" t="s">
        <v>86</v>
      </c>
      <c r="H2" s="75"/>
      <c r="I2" s="75"/>
      <c r="J2" s="75"/>
      <c r="K2" s="27"/>
      <c r="L2" s="27"/>
      <c r="M2" s="27"/>
      <c r="N2" s="27"/>
    </row>
    <row r="3" spans="1:31" ht="14.55" customHeight="1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31" x14ac:dyDescent="0.3">
      <c r="A4" s="91" t="s">
        <v>12</v>
      </c>
      <c r="B4" s="91"/>
      <c r="C4" s="20"/>
      <c r="D4" s="20"/>
      <c r="E4" s="116" t="s">
        <v>15</v>
      </c>
      <c r="F4" s="116"/>
      <c r="G4" s="117" t="s">
        <v>14</v>
      </c>
      <c r="H4" s="117"/>
      <c r="I4" s="118" t="s">
        <v>13</v>
      </c>
      <c r="J4" s="68"/>
      <c r="K4" s="69"/>
      <c r="L4" s="15"/>
      <c r="M4" s="15"/>
      <c r="N4" s="15"/>
    </row>
    <row r="5" spans="1:31" ht="15" thickBot="1" x14ac:dyDescent="0.35">
      <c r="A5" s="92" t="s">
        <v>16</v>
      </c>
      <c r="B5" s="92"/>
      <c r="C5" s="22"/>
      <c r="D5" s="22"/>
      <c r="E5" s="122" t="s">
        <v>18</v>
      </c>
      <c r="F5" s="122"/>
      <c r="G5" s="100" t="s">
        <v>20</v>
      </c>
      <c r="H5" s="100"/>
      <c r="I5" s="101" t="s">
        <v>19</v>
      </c>
      <c r="J5" s="73"/>
      <c r="K5" s="74"/>
      <c r="L5" s="12"/>
      <c r="M5" s="12"/>
      <c r="N5" s="12"/>
    </row>
    <row r="6" spans="1:31" ht="20.55" customHeight="1" thickBot="1" x14ac:dyDescent="0.35">
      <c r="A6" s="119" t="s">
        <v>2</v>
      </c>
      <c r="B6" s="80" t="s">
        <v>3</v>
      </c>
      <c r="C6" s="3"/>
      <c r="D6" s="3"/>
      <c r="E6" s="106" t="s">
        <v>22</v>
      </c>
      <c r="F6" s="106"/>
      <c r="G6" s="106"/>
      <c r="H6" s="106"/>
      <c r="I6" s="106"/>
      <c r="J6" s="106"/>
      <c r="K6" s="106"/>
      <c r="L6" s="106"/>
      <c r="M6" s="102" t="s">
        <v>70</v>
      </c>
    </row>
    <row r="7" spans="1:31" ht="15" thickBot="1" x14ac:dyDescent="0.35">
      <c r="A7" s="119"/>
      <c r="B7" s="80"/>
      <c r="C7" s="2"/>
      <c r="D7" s="2"/>
      <c r="E7" s="107" t="s">
        <v>233</v>
      </c>
      <c r="F7" s="107"/>
      <c r="G7" s="107"/>
      <c r="H7" s="107"/>
      <c r="I7" s="107"/>
      <c r="J7" s="107"/>
      <c r="K7" s="107"/>
      <c r="L7" s="107"/>
      <c r="M7" s="103"/>
    </row>
    <row r="8" spans="1:31" ht="15" customHeight="1" thickBot="1" x14ac:dyDescent="0.35">
      <c r="A8" s="119"/>
      <c r="B8" s="80"/>
      <c r="C8" s="2"/>
      <c r="D8" s="2"/>
      <c r="E8" s="108" t="s">
        <v>61</v>
      </c>
      <c r="F8" s="109"/>
      <c r="G8" s="109"/>
      <c r="H8" s="110"/>
      <c r="I8" s="108" t="s">
        <v>74</v>
      </c>
      <c r="J8" s="110"/>
      <c r="K8" s="87" t="s">
        <v>75</v>
      </c>
      <c r="L8" s="88"/>
      <c r="M8" s="103"/>
      <c r="O8">
        <f>AVERAGE(O9/O36)</f>
        <v>0</v>
      </c>
    </row>
    <row r="9" spans="1:31" ht="24" customHeight="1" thickBot="1" x14ac:dyDescent="0.35">
      <c r="A9" s="119"/>
      <c r="B9" s="80"/>
      <c r="C9" s="2"/>
      <c r="D9" s="2"/>
      <c r="E9" s="111"/>
      <c r="F9" s="112"/>
      <c r="G9" s="112"/>
      <c r="H9" s="113"/>
      <c r="I9" s="111"/>
      <c r="J9" s="113"/>
      <c r="K9" s="105" t="s">
        <v>122</v>
      </c>
      <c r="L9" s="88"/>
      <c r="M9" s="103"/>
      <c r="O9" s="45"/>
    </row>
    <row r="10" spans="1:31" ht="35.549999999999997" customHeight="1" thickBot="1" x14ac:dyDescent="0.35">
      <c r="A10" s="119"/>
      <c r="B10" s="80"/>
      <c r="C10" s="2"/>
      <c r="D10" s="2"/>
      <c r="E10" s="16" t="s">
        <v>116</v>
      </c>
      <c r="F10" s="16" t="s">
        <v>117</v>
      </c>
      <c r="G10" s="16" t="s">
        <v>118</v>
      </c>
      <c r="H10" s="16" t="s">
        <v>119</v>
      </c>
      <c r="I10" s="16" t="s">
        <v>120</v>
      </c>
      <c r="J10" s="16" t="s">
        <v>121</v>
      </c>
      <c r="K10" s="16" t="s">
        <v>123</v>
      </c>
      <c r="L10" s="16" t="s">
        <v>124</v>
      </c>
      <c r="M10" s="104"/>
      <c r="N10" s="56" t="s">
        <v>70</v>
      </c>
      <c r="O10" s="47" t="s">
        <v>247</v>
      </c>
    </row>
    <row r="11" spans="1:31" ht="15" customHeight="1" thickBot="1" x14ac:dyDescent="0.35">
      <c r="A11" s="2">
        <v>1</v>
      </c>
      <c r="B11" s="43"/>
      <c r="C11" s="2"/>
      <c r="D11" s="2"/>
      <c r="E11" s="2">
        <v>1</v>
      </c>
      <c r="F11" s="2">
        <v>1</v>
      </c>
      <c r="G11" s="2">
        <v>1</v>
      </c>
      <c r="H11" s="2">
        <v>2</v>
      </c>
      <c r="I11" s="2">
        <v>2</v>
      </c>
      <c r="J11" s="2">
        <v>1</v>
      </c>
      <c r="K11" s="2">
        <v>2</v>
      </c>
      <c r="L11" s="2">
        <v>1</v>
      </c>
      <c r="M11" s="4">
        <v>1.4</v>
      </c>
      <c r="N11" s="4">
        <v>1.6</v>
      </c>
      <c r="O11" s="45">
        <f>AVERAGE(M11:N11)</f>
        <v>1.5</v>
      </c>
    </row>
    <row r="12" spans="1:31" ht="15" thickBot="1" x14ac:dyDescent="0.35">
      <c r="A12" s="2">
        <v>2</v>
      </c>
      <c r="B12" s="43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4">
        <f t="shared" ref="M12:M35" si="0">AVERAGE(E12:L12)</f>
        <v>0</v>
      </c>
      <c r="N12" s="4">
        <v>0</v>
      </c>
      <c r="O12" s="45">
        <f t="shared" ref="O12:O39" si="1">AVERAGE(M12:N12)</f>
        <v>0</v>
      </c>
    </row>
    <row r="13" spans="1:31" ht="15" thickBot="1" x14ac:dyDescent="0.35">
      <c r="A13" s="2">
        <v>3</v>
      </c>
      <c r="B13" s="43"/>
      <c r="C13" s="2"/>
      <c r="D13" s="2"/>
      <c r="E13" s="2">
        <v>1</v>
      </c>
      <c r="F13" s="2">
        <v>1</v>
      </c>
      <c r="G13" s="2">
        <v>1</v>
      </c>
      <c r="H13" s="2">
        <v>2</v>
      </c>
      <c r="I13" s="2">
        <v>1</v>
      </c>
      <c r="J13" s="2">
        <v>1</v>
      </c>
      <c r="K13" s="2">
        <v>2</v>
      </c>
      <c r="L13" s="2">
        <v>1</v>
      </c>
      <c r="M13" s="4">
        <f t="shared" si="0"/>
        <v>1.25</v>
      </c>
      <c r="N13" s="4">
        <v>1.5</v>
      </c>
      <c r="O13" s="45">
        <f t="shared" si="1"/>
        <v>1.375</v>
      </c>
    </row>
    <row r="14" spans="1:31" ht="15" thickBot="1" x14ac:dyDescent="0.35">
      <c r="A14" s="2">
        <v>4</v>
      </c>
      <c r="B14" s="43"/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2</v>
      </c>
      <c r="J14" s="2">
        <v>1</v>
      </c>
      <c r="K14" s="2">
        <v>2</v>
      </c>
      <c r="L14" s="2">
        <v>2</v>
      </c>
      <c r="M14" s="4">
        <f t="shared" si="0"/>
        <v>1.375</v>
      </c>
      <c r="N14" s="4">
        <v>1.7</v>
      </c>
      <c r="O14" s="45">
        <f t="shared" si="1"/>
        <v>1.5375000000000001</v>
      </c>
    </row>
    <row r="15" spans="1:31" ht="15" thickBot="1" x14ac:dyDescent="0.35">
      <c r="A15" s="2">
        <v>5</v>
      </c>
      <c r="B15" s="43"/>
      <c r="C15" s="2"/>
      <c r="D15" s="2"/>
      <c r="E15" s="2">
        <v>1</v>
      </c>
      <c r="F15" s="2">
        <v>1</v>
      </c>
      <c r="G15" s="2">
        <v>1</v>
      </c>
      <c r="H15" s="2">
        <v>2</v>
      </c>
      <c r="I15" s="2">
        <v>1</v>
      </c>
      <c r="J15" s="2">
        <v>2</v>
      </c>
      <c r="K15" s="2">
        <v>2</v>
      </c>
      <c r="L15" s="2">
        <v>2</v>
      </c>
      <c r="M15" s="4">
        <f t="shared" si="0"/>
        <v>1.5</v>
      </c>
      <c r="N15" s="4">
        <v>1.6</v>
      </c>
      <c r="O15" s="45">
        <f t="shared" si="1"/>
        <v>1.55</v>
      </c>
      <c r="AE15" t="s">
        <v>248</v>
      </c>
    </row>
    <row r="16" spans="1:31" ht="15" thickBot="1" x14ac:dyDescent="0.35">
      <c r="A16" s="2">
        <v>6</v>
      </c>
      <c r="B16" s="43"/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1</v>
      </c>
      <c r="J16" s="2">
        <v>2</v>
      </c>
      <c r="K16" s="2">
        <v>2</v>
      </c>
      <c r="L16" s="2">
        <v>1</v>
      </c>
      <c r="M16" s="4">
        <f t="shared" si="0"/>
        <v>1.625</v>
      </c>
      <c r="N16" s="4">
        <v>1.7</v>
      </c>
      <c r="O16" s="45">
        <f t="shared" si="1"/>
        <v>1.6625000000000001</v>
      </c>
    </row>
    <row r="17" spans="1:15" ht="15" thickBot="1" x14ac:dyDescent="0.35">
      <c r="A17" s="2">
        <v>7</v>
      </c>
      <c r="B17" s="43"/>
      <c r="C17" s="2"/>
      <c r="D17" s="2"/>
      <c r="E17" s="2">
        <v>1</v>
      </c>
      <c r="F17" s="2">
        <v>2</v>
      </c>
      <c r="G17" s="2">
        <v>1</v>
      </c>
      <c r="H17" s="2">
        <v>2</v>
      </c>
      <c r="I17" s="2">
        <v>2</v>
      </c>
      <c r="J17" s="2">
        <v>1</v>
      </c>
      <c r="K17" s="2">
        <v>2</v>
      </c>
      <c r="L17" s="2">
        <v>2</v>
      </c>
      <c r="M17" s="4">
        <f t="shared" si="0"/>
        <v>1.625</v>
      </c>
      <c r="N17" s="4">
        <v>1.5</v>
      </c>
      <c r="O17" s="45">
        <f t="shared" si="1"/>
        <v>1.5625</v>
      </c>
    </row>
    <row r="18" spans="1:15" ht="15" thickBot="1" x14ac:dyDescent="0.35">
      <c r="A18" s="2">
        <v>8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2</v>
      </c>
      <c r="K18" s="2">
        <v>2</v>
      </c>
      <c r="L18" s="2">
        <v>2</v>
      </c>
      <c r="M18" s="4">
        <f t="shared" si="0"/>
        <v>1.375</v>
      </c>
      <c r="N18" s="4">
        <v>1.6</v>
      </c>
      <c r="O18" s="45">
        <f t="shared" si="1"/>
        <v>1.4875</v>
      </c>
    </row>
    <row r="19" spans="1:15" ht="15" thickBot="1" x14ac:dyDescent="0.35">
      <c r="A19" s="2">
        <v>9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4">
        <f t="shared" si="0"/>
        <v>1</v>
      </c>
      <c r="N19" s="4">
        <v>1</v>
      </c>
      <c r="O19" s="45">
        <f t="shared" si="1"/>
        <v>1</v>
      </c>
    </row>
    <row r="20" spans="1:15" ht="15" thickBot="1" x14ac:dyDescent="0.35">
      <c r="A20" s="2">
        <v>10</v>
      </c>
      <c r="B20" s="43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1</v>
      </c>
      <c r="K20" s="2">
        <v>1</v>
      </c>
      <c r="L20" s="2">
        <v>2</v>
      </c>
      <c r="M20" s="4">
        <f t="shared" si="0"/>
        <v>1.75</v>
      </c>
      <c r="N20" s="4">
        <v>1.8</v>
      </c>
      <c r="O20" s="45">
        <f t="shared" si="1"/>
        <v>1.7749999999999999</v>
      </c>
    </row>
    <row r="21" spans="1:15" ht="15" thickBot="1" x14ac:dyDescent="0.35">
      <c r="A21" s="2">
        <v>11</v>
      </c>
      <c r="B21" s="43"/>
      <c r="C21" s="2"/>
      <c r="D21" s="2"/>
      <c r="E21" s="2">
        <v>2</v>
      </c>
      <c r="F21" s="2">
        <v>2</v>
      </c>
      <c r="G21" s="2">
        <v>1</v>
      </c>
      <c r="H21" s="2">
        <v>2</v>
      </c>
      <c r="I21" s="2">
        <v>2</v>
      </c>
      <c r="J21" s="2">
        <v>2</v>
      </c>
      <c r="K21" s="2">
        <v>1</v>
      </c>
      <c r="L21" s="2">
        <v>1</v>
      </c>
      <c r="M21" s="4">
        <f t="shared" si="0"/>
        <v>1.625</v>
      </c>
      <c r="N21" s="4">
        <v>1.7</v>
      </c>
      <c r="O21" s="45">
        <f t="shared" si="1"/>
        <v>1.6625000000000001</v>
      </c>
    </row>
    <row r="22" spans="1:15" ht="15" thickBot="1" x14ac:dyDescent="0.35">
      <c r="A22" s="2">
        <v>12</v>
      </c>
      <c r="B22" s="43"/>
      <c r="C22" s="2"/>
      <c r="D22" s="2"/>
      <c r="E22" s="2">
        <v>1</v>
      </c>
      <c r="F22" s="2">
        <v>2</v>
      </c>
      <c r="G22" s="2">
        <v>1</v>
      </c>
      <c r="H22" s="2">
        <v>1</v>
      </c>
      <c r="I22" s="2">
        <v>2</v>
      </c>
      <c r="J22" s="2">
        <v>2</v>
      </c>
      <c r="K22" s="2">
        <v>2</v>
      </c>
      <c r="L22" s="2">
        <v>2</v>
      </c>
      <c r="M22" s="4">
        <f t="shared" si="0"/>
        <v>1.625</v>
      </c>
      <c r="N22" s="4">
        <v>1</v>
      </c>
      <c r="O22" s="45">
        <f t="shared" si="1"/>
        <v>1.3125</v>
      </c>
    </row>
    <row r="23" spans="1:15" ht="15" thickBot="1" x14ac:dyDescent="0.35">
      <c r="A23" s="2">
        <v>13</v>
      </c>
      <c r="B23" s="43"/>
      <c r="C23" s="2"/>
      <c r="D23" s="2"/>
      <c r="E23" s="2">
        <v>2</v>
      </c>
      <c r="F23" s="2">
        <v>2</v>
      </c>
      <c r="G23" s="2">
        <v>1</v>
      </c>
      <c r="H23" s="2">
        <v>2</v>
      </c>
      <c r="I23" s="2">
        <v>1</v>
      </c>
      <c r="J23" s="2">
        <v>2</v>
      </c>
      <c r="K23" s="2">
        <v>2</v>
      </c>
      <c r="L23" s="2">
        <v>1</v>
      </c>
      <c r="M23" s="4">
        <f t="shared" si="0"/>
        <v>1.625</v>
      </c>
      <c r="N23" s="4">
        <v>1.7</v>
      </c>
      <c r="O23" s="45">
        <f t="shared" si="1"/>
        <v>1.6625000000000001</v>
      </c>
    </row>
    <row r="24" spans="1:15" ht="15" thickBot="1" x14ac:dyDescent="0.35">
      <c r="A24" s="2">
        <v>14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4">
        <f t="shared" si="0"/>
        <v>1.875</v>
      </c>
      <c r="N24" s="4">
        <v>1.9</v>
      </c>
      <c r="O24" s="45">
        <f t="shared" si="1"/>
        <v>1.8875</v>
      </c>
    </row>
    <row r="25" spans="1:15" ht="15" thickBot="1" x14ac:dyDescent="0.35">
      <c r="A25" s="2">
        <v>15</v>
      </c>
      <c r="B25" s="43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4">
        <v>1</v>
      </c>
      <c r="N25" s="4">
        <v>1</v>
      </c>
      <c r="O25" s="45">
        <f t="shared" si="1"/>
        <v>1</v>
      </c>
    </row>
    <row r="26" spans="1:15" ht="15" thickBot="1" x14ac:dyDescent="0.35">
      <c r="A26" s="2">
        <v>16</v>
      </c>
      <c r="B26" s="43"/>
      <c r="C26" s="2"/>
      <c r="D26" s="2"/>
      <c r="E26" s="2">
        <v>1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1</v>
      </c>
      <c r="M26" s="4">
        <f t="shared" si="0"/>
        <v>1.625</v>
      </c>
      <c r="N26" s="4">
        <v>1.6</v>
      </c>
      <c r="O26" s="45">
        <f t="shared" si="1"/>
        <v>1.6125</v>
      </c>
    </row>
    <row r="27" spans="1:15" ht="15" thickBot="1" x14ac:dyDescent="0.35">
      <c r="A27" s="2">
        <v>17</v>
      </c>
      <c r="B27" s="43"/>
      <c r="C27" s="2"/>
      <c r="D27" s="2"/>
      <c r="E27" s="2">
        <v>1</v>
      </c>
      <c r="F27" s="2">
        <v>2</v>
      </c>
      <c r="G27" s="2">
        <v>1</v>
      </c>
      <c r="H27" s="2">
        <v>2</v>
      </c>
      <c r="I27" s="2">
        <v>2</v>
      </c>
      <c r="J27" s="2">
        <v>2</v>
      </c>
      <c r="K27" s="2">
        <v>2</v>
      </c>
      <c r="L27" s="2">
        <v>1</v>
      </c>
      <c r="M27" s="4">
        <f t="shared" si="0"/>
        <v>1.625</v>
      </c>
      <c r="N27" s="4">
        <v>1</v>
      </c>
      <c r="O27" s="45">
        <f t="shared" si="1"/>
        <v>1.3125</v>
      </c>
    </row>
    <row r="28" spans="1:15" ht="15" thickBot="1" x14ac:dyDescent="0.35">
      <c r="A28" s="2">
        <v>18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4">
        <f t="shared" si="0"/>
        <v>1</v>
      </c>
      <c r="N28" s="4">
        <v>1.6</v>
      </c>
      <c r="O28" s="45">
        <f t="shared" si="1"/>
        <v>1.3</v>
      </c>
    </row>
    <row r="29" spans="1:15" ht="15" thickBot="1" x14ac:dyDescent="0.35">
      <c r="A29" s="2">
        <v>19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1</v>
      </c>
      <c r="I29" s="2">
        <v>1</v>
      </c>
      <c r="J29" s="2">
        <v>1</v>
      </c>
      <c r="K29" s="2">
        <v>2</v>
      </c>
      <c r="L29" s="2">
        <v>2</v>
      </c>
      <c r="M29" s="4">
        <f t="shared" si="0"/>
        <v>1.625</v>
      </c>
      <c r="N29" s="4">
        <v>1.7</v>
      </c>
      <c r="O29" s="45">
        <f t="shared" si="1"/>
        <v>1.6625000000000001</v>
      </c>
    </row>
    <row r="30" spans="1:15" ht="15" thickBot="1" x14ac:dyDescent="0.35">
      <c r="A30" s="2">
        <v>20</v>
      </c>
      <c r="B30" s="43"/>
      <c r="C30" s="2"/>
      <c r="D30" s="2"/>
      <c r="E30" s="2">
        <v>2</v>
      </c>
      <c r="F30" s="2">
        <v>2</v>
      </c>
      <c r="G30" s="2">
        <v>1</v>
      </c>
      <c r="H30" s="2">
        <v>2</v>
      </c>
      <c r="I30" s="2">
        <v>1</v>
      </c>
      <c r="J30" s="2">
        <v>2</v>
      </c>
      <c r="K30" s="2">
        <v>1</v>
      </c>
      <c r="L30" s="2">
        <v>2</v>
      </c>
      <c r="M30" s="4">
        <f t="shared" si="0"/>
        <v>1.625</v>
      </c>
      <c r="N30" s="4">
        <v>1.7</v>
      </c>
      <c r="O30" s="45">
        <f t="shared" si="1"/>
        <v>1.6625000000000001</v>
      </c>
    </row>
    <row r="31" spans="1:15" ht="15" thickBot="1" x14ac:dyDescent="0.35">
      <c r="A31" s="2">
        <v>21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4">
        <f t="shared" si="0"/>
        <v>1</v>
      </c>
      <c r="N31" s="4">
        <v>1</v>
      </c>
      <c r="O31" s="45">
        <f t="shared" si="1"/>
        <v>1</v>
      </c>
    </row>
    <row r="32" spans="1:15" ht="15" thickBot="1" x14ac:dyDescent="0.35">
      <c r="A32" s="2">
        <v>22</v>
      </c>
      <c r="B32" s="43"/>
      <c r="C32" s="2"/>
      <c r="D32" s="2"/>
      <c r="E32" s="2">
        <v>2</v>
      </c>
      <c r="F32" s="2">
        <v>2</v>
      </c>
      <c r="G32" s="2">
        <v>1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4">
        <f t="shared" si="0"/>
        <v>1.875</v>
      </c>
      <c r="N32" s="4">
        <v>1.8</v>
      </c>
      <c r="O32" s="45">
        <f t="shared" si="1"/>
        <v>1.8374999999999999</v>
      </c>
    </row>
    <row r="33" spans="1:17" ht="15" thickBot="1" x14ac:dyDescent="0.35">
      <c r="A33" s="2">
        <v>23</v>
      </c>
      <c r="B33" s="43"/>
      <c r="C33" s="2"/>
      <c r="D33" s="2"/>
      <c r="E33" s="2">
        <v>2</v>
      </c>
      <c r="F33" s="2">
        <v>2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4">
        <f t="shared" si="0"/>
        <v>1.25</v>
      </c>
      <c r="N33" s="4">
        <v>1.7</v>
      </c>
      <c r="O33" s="45">
        <f t="shared" si="1"/>
        <v>1.4750000000000001</v>
      </c>
    </row>
    <row r="34" spans="1:17" ht="15" thickBot="1" x14ac:dyDescent="0.35">
      <c r="A34" s="2">
        <v>24</v>
      </c>
      <c r="B34" s="43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1</v>
      </c>
      <c r="L34" s="2">
        <v>2</v>
      </c>
      <c r="M34" s="4">
        <f t="shared" si="0"/>
        <v>1.875</v>
      </c>
      <c r="N34" s="4">
        <v>2</v>
      </c>
      <c r="O34" s="45">
        <f t="shared" si="1"/>
        <v>1.9375</v>
      </c>
    </row>
    <row r="35" spans="1:17" ht="15" thickBot="1" x14ac:dyDescent="0.35">
      <c r="A35" s="2">
        <v>25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1</v>
      </c>
      <c r="M35" s="4">
        <f t="shared" si="0"/>
        <v>1.875</v>
      </c>
      <c r="N35" s="4">
        <v>2</v>
      </c>
      <c r="O35" s="45">
        <f t="shared" si="1"/>
        <v>1.9375</v>
      </c>
    </row>
    <row r="36" spans="1:17" ht="15" thickBot="1" x14ac:dyDescent="0.35">
      <c r="A36" s="49">
        <v>26</v>
      </c>
      <c r="B36" s="49"/>
      <c r="C36" s="49"/>
      <c r="D36" s="49"/>
      <c r="E36" s="49">
        <v>1</v>
      </c>
      <c r="F36" s="49">
        <v>1</v>
      </c>
      <c r="G36" s="49">
        <v>1</v>
      </c>
      <c r="H36" s="49">
        <v>1</v>
      </c>
      <c r="I36" s="49">
        <v>1</v>
      </c>
      <c r="J36" s="49">
        <v>1</v>
      </c>
      <c r="K36" s="49">
        <v>1</v>
      </c>
      <c r="L36" s="49">
        <v>1</v>
      </c>
      <c r="M36" s="4">
        <v>1</v>
      </c>
      <c r="N36" s="4">
        <v>1</v>
      </c>
      <c r="O36" s="45">
        <f t="shared" si="1"/>
        <v>1</v>
      </c>
    </row>
    <row r="37" spans="1:17" ht="15" thickBot="1" x14ac:dyDescent="0.35">
      <c r="A37" s="49">
        <v>27</v>
      </c>
      <c r="B37" s="49"/>
      <c r="C37" s="49"/>
      <c r="D37" s="49"/>
      <c r="E37" s="49">
        <v>2</v>
      </c>
      <c r="F37" s="49">
        <v>2</v>
      </c>
      <c r="G37" s="49">
        <v>1</v>
      </c>
      <c r="H37" s="49">
        <v>2</v>
      </c>
      <c r="I37" s="49">
        <v>2</v>
      </c>
      <c r="J37" s="49">
        <v>1</v>
      </c>
      <c r="K37" s="49">
        <v>2</v>
      </c>
      <c r="L37" s="49">
        <v>1</v>
      </c>
      <c r="M37" s="4">
        <v>1.4</v>
      </c>
      <c r="N37" s="4">
        <v>1</v>
      </c>
      <c r="O37" s="45">
        <f t="shared" si="1"/>
        <v>1.2</v>
      </c>
    </row>
    <row r="38" spans="1:17" ht="15" thickBot="1" x14ac:dyDescent="0.35">
      <c r="A38" s="49">
        <v>28</v>
      </c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">
        <v>1</v>
      </c>
      <c r="N38" s="4">
        <v>1</v>
      </c>
      <c r="O38" s="45">
        <f t="shared" si="1"/>
        <v>1</v>
      </c>
    </row>
    <row r="39" spans="1:17" ht="15" thickBot="1" x14ac:dyDescent="0.35">
      <c r="A39" s="2"/>
      <c r="B39" s="61" t="s">
        <v>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4">
        <v>1</v>
      </c>
      <c r="N39" s="4">
        <v>1.4</v>
      </c>
      <c r="O39" s="45">
        <f t="shared" si="1"/>
        <v>1.2</v>
      </c>
      <c r="P39" s="48"/>
    </row>
    <row r="40" spans="1:17" x14ac:dyDescent="0.3">
      <c r="O40" s="45"/>
      <c r="Q40">
        <f>1.2/2*100</f>
        <v>60</v>
      </c>
    </row>
    <row r="41" spans="1:17" x14ac:dyDescent="0.3">
      <c r="B41" s="46" t="s">
        <v>244</v>
      </c>
      <c r="E41" s="46">
        <v>5</v>
      </c>
      <c r="F41">
        <f>5/28*100</f>
        <v>17.857142857142858</v>
      </c>
      <c r="O41" s="45"/>
    </row>
    <row r="42" spans="1:17" x14ac:dyDescent="0.3">
      <c r="B42" s="46" t="s">
        <v>245</v>
      </c>
      <c r="E42" s="46">
        <v>22</v>
      </c>
      <c r="F42">
        <f>22/28*100</f>
        <v>78.571428571428569</v>
      </c>
    </row>
    <row r="43" spans="1:17" x14ac:dyDescent="0.3">
      <c r="B43" s="46" t="s">
        <v>246</v>
      </c>
      <c r="E43" s="46">
        <v>1</v>
      </c>
      <c r="F43">
        <f>1/28*100</f>
        <v>3.5714285714285712</v>
      </c>
    </row>
  </sheetData>
  <mergeCells count="25">
    <mergeCell ref="A6:A10"/>
    <mergeCell ref="B6:B10"/>
    <mergeCell ref="A4:B4"/>
    <mergeCell ref="A5:B5"/>
    <mergeCell ref="E1:F1"/>
    <mergeCell ref="E2:F2"/>
    <mergeCell ref="A1:B1"/>
    <mergeCell ref="A2:D2"/>
    <mergeCell ref="A3:D3"/>
    <mergeCell ref="E5:F5"/>
    <mergeCell ref="G1:I1"/>
    <mergeCell ref="G2:J2"/>
    <mergeCell ref="E4:F4"/>
    <mergeCell ref="G4:H4"/>
    <mergeCell ref="I4:K4"/>
    <mergeCell ref="G5:H5"/>
    <mergeCell ref="I5:K5"/>
    <mergeCell ref="B39:L39"/>
    <mergeCell ref="M6:M10"/>
    <mergeCell ref="K9:L9"/>
    <mergeCell ref="E6:L6"/>
    <mergeCell ref="E7:L7"/>
    <mergeCell ref="E8:H9"/>
    <mergeCell ref="I8:J9"/>
    <mergeCell ref="K8:L8"/>
  </mergeCells>
  <conditionalFormatting sqref="E4">
    <cfRule type="expression" dxfId="116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15" priority="15" operator="containsText" text="«2»">
      <formula>NOT(ISERROR(SEARCH("«2»",E4)))</formula>
    </cfRule>
  </conditionalFormatting>
  <conditionalFormatting sqref="E5:F5">
    <cfRule type="containsText" dxfId="114" priority="14" operator="containsText" text="1,8 - 2">
      <formula>NOT(ISERROR(SEARCH("1,8 - 2",E5)))</formula>
    </cfRule>
  </conditionalFormatting>
  <conditionalFormatting sqref="E41:E43 E11:L38">
    <cfRule type="containsText" dxfId="113" priority="23" operator="containsText" text="2">
      <formula>NOT(ISERROR(SEARCH("2",E11)))</formula>
    </cfRule>
    <cfRule type="containsText" dxfId="112" priority="24" operator="containsText" text="2">
      <formula>NOT(ISERROR(SEARCH("2",E11)))</formula>
    </cfRule>
    <cfRule type="containsText" dxfId="111" priority="25" operator="containsText" text="1">
      <formula>NOT(ISERROR(SEARCH("1",E11)))</formula>
    </cfRule>
    <cfRule type="containsText" dxfId="110" priority="26" operator="containsText" text="0">
      <formula>NOT(ISERROR(SEARCH("0",E11)))</formula>
    </cfRule>
    <cfRule type="containsText" dxfId="109" priority="31" operator="containsText" text="1">
      <formula>NOT(ISERROR(SEARCH("1",E11)))</formula>
    </cfRule>
    <cfRule type="containsText" dxfId="108" priority="32" operator="containsText" text="2">
      <formula>NOT(ISERROR(SEARCH("2",E11)))</formula>
    </cfRule>
  </conditionalFormatting>
  <conditionalFormatting sqref="F4">
    <cfRule type="expression" dxfId="107" priority="20">
      <formula>#REF!&lt;500</formula>
    </cfRule>
    <cfRule type="colorScale" priority="21">
      <colorScale>
        <cfvo type="min"/>
        <cfvo type="max"/>
        <color rgb="FF92D050"/>
        <color rgb="FFFFEF9C"/>
      </colorScale>
    </cfRule>
    <cfRule type="colorScale" priority="22">
      <colorScale>
        <cfvo type="min"/>
        <cfvo type="max"/>
        <color rgb="FF92D050"/>
        <color rgb="FFFFEF9C"/>
      </colorScale>
    </cfRule>
  </conditionalFormatting>
  <conditionalFormatting sqref="G4:H4 L4:N4">
    <cfRule type="containsText" dxfId="106" priority="11" operator="containsText" text="«1» показатель в стадии формирования">
      <formula>NOT(ISERROR(SEARCH("«1» показатель в стадии формирования",G4)))</formula>
    </cfRule>
    <cfRule type="containsText" dxfId="105" priority="12" operator="containsText" text="«1»">
      <formula>NOT(ISERROR(SEARCH("«1»",G4)))</formula>
    </cfRule>
  </conditionalFormatting>
  <conditionalFormatting sqref="G5:H5 L5:N5">
    <cfRule type="containsText" dxfId="104" priority="13" operator="containsText" text="1,1 - 1,7">
      <formula>NOT(ISERROR(SEARCH("1,1 - 1,7",G5)))</formula>
    </cfRule>
  </conditionalFormatting>
  <conditionalFormatting sqref="I4:J5">
    <cfRule type="containsText" dxfId="103" priority="10" operator="containsText" text="«0» ">
      <formula>NOT(ISERROR(SEARCH("«0» ",I4)))</formula>
    </cfRule>
  </conditionalFormatting>
  <conditionalFormatting sqref="I5:J5">
    <cfRule type="containsText" dxfId="102" priority="19" operator="containsText" text="0 - 1">
      <formula>NOT(ISERROR(SEARCH("0 - 1",I5)))</formula>
    </cfRule>
  </conditionalFormatting>
  <conditionalFormatting sqref="M11:N39">
    <cfRule type="cellIs" dxfId="101" priority="28" operator="between">
      <formula>1.8</formula>
      <formula>2</formula>
    </cfRule>
    <cfRule type="cellIs" dxfId="100" priority="29" operator="between">
      <formula>1</formula>
      <formula>1.7</formula>
    </cfRule>
    <cfRule type="cellIs" dxfId="99" priority="30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opLeftCell="A19" zoomScale="80" zoomScaleNormal="80" workbookViewId="0">
      <selection activeCell="B40" sqref="B40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7.77734375" customWidth="1"/>
    <col min="6" max="6" width="14.33203125" customWidth="1"/>
    <col min="7" max="7" width="13.33203125" customWidth="1"/>
    <col min="8" max="8" width="9" customWidth="1"/>
    <col min="9" max="9" width="13.21875" customWidth="1"/>
    <col min="10" max="10" width="15" customWidth="1"/>
    <col min="11" max="12" width="11.77734375" customWidth="1"/>
    <col min="13" max="13" width="10.88671875" customWidth="1"/>
    <col min="14" max="14" width="11.6640625" customWidth="1"/>
    <col min="15" max="15" width="14.6640625" customWidth="1"/>
    <col min="16" max="17" width="11.33203125" customWidth="1"/>
    <col min="18" max="18" width="14.33203125" customWidth="1"/>
    <col min="19" max="19" width="9.33203125" customWidth="1"/>
    <col min="20" max="20" width="5.77734375" customWidth="1"/>
    <col min="21" max="21" width="5.88671875" customWidth="1"/>
    <col min="22" max="22" width="5.44140625" customWidth="1"/>
    <col min="23" max="23" width="6" customWidth="1"/>
    <col min="24" max="24" width="5.5546875" customWidth="1"/>
    <col min="25" max="25" width="12.109375" customWidth="1"/>
  </cols>
  <sheetData>
    <row r="1" spans="1:27" x14ac:dyDescent="0.3">
      <c r="A1" s="93" t="s">
        <v>47</v>
      </c>
      <c r="B1" s="93"/>
      <c r="C1" s="14"/>
      <c r="D1" s="14"/>
      <c r="E1" s="14"/>
      <c r="F1" s="94" t="s">
        <v>72</v>
      </c>
      <c r="G1" s="95"/>
      <c r="H1" s="120"/>
      <c r="I1" s="18"/>
      <c r="J1" s="114" t="s">
        <v>85</v>
      </c>
      <c r="K1" s="64"/>
      <c r="L1" s="64"/>
      <c r="M1" s="64"/>
      <c r="N1" s="64"/>
      <c r="O1" s="13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7" x14ac:dyDescent="0.3">
      <c r="A2" s="93" t="s">
        <v>0</v>
      </c>
      <c r="B2" s="93"/>
      <c r="C2" s="93"/>
      <c r="D2" s="93"/>
      <c r="E2" s="18"/>
      <c r="F2" s="96" t="s">
        <v>84</v>
      </c>
      <c r="G2" s="97"/>
      <c r="H2" s="121"/>
      <c r="I2" s="19"/>
      <c r="J2" s="13" t="s">
        <v>86</v>
      </c>
      <c r="K2" s="13"/>
      <c r="L2" s="13"/>
      <c r="M2" s="13"/>
      <c r="N2" s="13"/>
      <c r="O2" s="19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7" ht="14.55" customHeight="1" x14ac:dyDescent="0.3">
      <c r="A3" s="90" t="s">
        <v>1</v>
      </c>
      <c r="B3" s="90"/>
      <c r="C3" s="90"/>
      <c r="D3" s="90"/>
      <c r="E3" s="20"/>
      <c r="F3" s="13"/>
      <c r="G3" s="13"/>
      <c r="H3" s="13"/>
      <c r="I3" s="13"/>
      <c r="J3" s="13"/>
      <c r="K3" s="13"/>
      <c r="L3" s="13"/>
      <c r="M3" s="2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7" x14ac:dyDescent="0.3">
      <c r="A4" s="91" t="s">
        <v>12</v>
      </c>
      <c r="B4" s="91"/>
      <c r="C4" s="20"/>
      <c r="D4" s="20"/>
      <c r="E4" s="20"/>
      <c r="F4" s="65" t="s">
        <v>15</v>
      </c>
      <c r="G4" s="135"/>
      <c r="H4" s="136" t="s">
        <v>14</v>
      </c>
      <c r="I4" s="137"/>
      <c r="J4" s="137"/>
      <c r="K4" s="68" t="s">
        <v>13</v>
      </c>
      <c r="L4" s="68"/>
      <c r="M4" s="68"/>
      <c r="N4" s="15"/>
      <c r="O4" s="15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7" ht="15" thickBot="1" x14ac:dyDescent="0.35">
      <c r="A5" s="92" t="s">
        <v>16</v>
      </c>
      <c r="B5" s="92"/>
      <c r="C5" s="22"/>
      <c r="D5" s="22"/>
      <c r="E5" s="22"/>
      <c r="F5" s="70" t="s">
        <v>18</v>
      </c>
      <c r="G5" s="123"/>
      <c r="H5" s="124" t="s">
        <v>20</v>
      </c>
      <c r="I5" s="125"/>
      <c r="J5" s="125"/>
      <c r="K5" s="126" t="s">
        <v>19</v>
      </c>
      <c r="L5" s="126"/>
      <c r="M5" s="126"/>
      <c r="N5" s="12"/>
      <c r="O5" s="12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7" ht="15" thickBot="1" x14ac:dyDescent="0.35">
      <c r="A6" s="143" t="s">
        <v>2</v>
      </c>
      <c r="B6" s="146" t="s">
        <v>3</v>
      </c>
      <c r="C6" s="3"/>
      <c r="D6" s="3"/>
      <c r="E6" s="106" t="s">
        <v>168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2" t="s">
        <v>70</v>
      </c>
    </row>
    <row r="7" spans="1:27" ht="15" thickBot="1" x14ac:dyDescent="0.35">
      <c r="A7" s="144"/>
      <c r="B7" s="147"/>
      <c r="C7" s="2"/>
      <c r="D7" s="2"/>
      <c r="E7" s="107" t="s">
        <v>169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3"/>
    </row>
    <row r="8" spans="1:27" ht="27" customHeight="1" thickBot="1" x14ac:dyDescent="0.35">
      <c r="A8" s="144"/>
      <c r="B8" s="147"/>
      <c r="C8" s="2"/>
      <c r="D8" s="2"/>
      <c r="E8" s="149" t="s">
        <v>4</v>
      </c>
      <c r="F8" s="150"/>
      <c r="G8" s="150"/>
      <c r="H8" s="150"/>
      <c r="I8" s="150"/>
      <c r="J8" s="151"/>
      <c r="K8" s="149" t="s">
        <v>6</v>
      </c>
      <c r="L8" s="150"/>
      <c r="M8" s="150"/>
      <c r="N8" s="151"/>
      <c r="O8" s="127" t="s">
        <v>8</v>
      </c>
      <c r="P8" s="127"/>
      <c r="Q8" s="127"/>
      <c r="R8" s="127"/>
      <c r="S8" s="6" t="s">
        <v>9</v>
      </c>
      <c r="T8" s="140" t="s">
        <v>10</v>
      </c>
      <c r="U8" s="86" t="s">
        <v>73</v>
      </c>
      <c r="V8" s="86"/>
      <c r="W8" s="86"/>
      <c r="X8" s="86"/>
      <c r="Y8" s="103"/>
    </row>
    <row r="9" spans="1:27" ht="15" customHeight="1" thickBot="1" x14ac:dyDescent="0.35">
      <c r="A9" s="144"/>
      <c r="B9" s="147"/>
      <c r="C9" s="2"/>
      <c r="D9" s="2"/>
      <c r="E9" s="127" t="s">
        <v>5</v>
      </c>
      <c r="F9" s="127"/>
      <c r="G9" s="127" t="s">
        <v>48</v>
      </c>
      <c r="H9" s="127"/>
      <c r="I9" s="127"/>
      <c r="J9" s="127"/>
      <c r="K9" s="108" t="s">
        <v>7</v>
      </c>
      <c r="L9" s="109" t="s">
        <v>49</v>
      </c>
      <c r="M9" s="109" t="s">
        <v>58</v>
      </c>
      <c r="N9" s="110" t="s">
        <v>59</v>
      </c>
      <c r="O9" s="129" t="s">
        <v>95</v>
      </c>
      <c r="P9" s="59" t="s">
        <v>96</v>
      </c>
      <c r="Q9" s="59" t="s">
        <v>97</v>
      </c>
      <c r="R9" s="59" t="s">
        <v>98</v>
      </c>
      <c r="S9" s="62" t="s">
        <v>99</v>
      </c>
      <c r="T9" s="141"/>
      <c r="U9" s="86" t="s">
        <v>100</v>
      </c>
      <c r="V9" s="86"/>
      <c r="W9" s="86"/>
      <c r="X9" s="86"/>
      <c r="Y9" s="103"/>
    </row>
    <row r="10" spans="1:27" ht="58.95" customHeight="1" thickBot="1" x14ac:dyDescent="0.35">
      <c r="A10" s="144"/>
      <c r="B10" s="147"/>
      <c r="C10" s="2"/>
      <c r="D10" s="2"/>
      <c r="E10" s="62" t="s">
        <v>88</v>
      </c>
      <c r="F10" s="62" t="s">
        <v>89</v>
      </c>
      <c r="G10" s="62" t="s">
        <v>90</v>
      </c>
      <c r="H10" s="62" t="s">
        <v>91</v>
      </c>
      <c r="I10" s="62" t="s">
        <v>92</v>
      </c>
      <c r="J10" s="62" t="s">
        <v>93</v>
      </c>
      <c r="K10" s="111"/>
      <c r="L10" s="112"/>
      <c r="M10" s="112"/>
      <c r="N10" s="113"/>
      <c r="O10" s="130"/>
      <c r="P10" s="132"/>
      <c r="Q10" s="132"/>
      <c r="R10" s="132"/>
      <c r="S10" s="62"/>
      <c r="T10" s="141"/>
      <c r="U10" s="128" t="s">
        <v>101</v>
      </c>
      <c r="V10" s="128" t="s">
        <v>102</v>
      </c>
      <c r="W10" s="128" t="s">
        <v>103</v>
      </c>
      <c r="X10" s="128" t="s">
        <v>104</v>
      </c>
      <c r="Y10" s="103"/>
    </row>
    <row r="11" spans="1:27" ht="21.45" customHeight="1" thickBot="1" x14ac:dyDescent="0.35">
      <c r="A11" s="144"/>
      <c r="B11" s="147"/>
      <c r="C11" s="2"/>
      <c r="D11" s="2"/>
      <c r="E11" s="62"/>
      <c r="F11" s="62"/>
      <c r="G11" s="62"/>
      <c r="H11" s="62"/>
      <c r="I11" s="62"/>
      <c r="J11" s="62"/>
      <c r="K11" s="59" t="s">
        <v>94</v>
      </c>
      <c r="L11" s="59" t="s">
        <v>94</v>
      </c>
      <c r="M11" s="59" t="s">
        <v>94</v>
      </c>
      <c r="N11" s="59" t="s">
        <v>94</v>
      </c>
      <c r="O11" s="130"/>
      <c r="P11" s="132"/>
      <c r="Q11" s="132"/>
      <c r="R11" s="132"/>
      <c r="S11" s="62"/>
      <c r="T11" s="141"/>
      <c r="U11" s="128"/>
      <c r="V11" s="128"/>
      <c r="W11" s="128"/>
      <c r="X11" s="128"/>
      <c r="Y11" s="103"/>
    </row>
    <row r="12" spans="1:27" ht="19.05" customHeight="1" thickBot="1" x14ac:dyDescent="0.35">
      <c r="A12" s="145"/>
      <c r="B12" s="148"/>
      <c r="C12" s="2"/>
      <c r="D12" s="2"/>
      <c r="E12" s="62"/>
      <c r="F12" s="62"/>
      <c r="G12" s="62"/>
      <c r="H12" s="62"/>
      <c r="I12" s="62"/>
      <c r="J12" s="62"/>
      <c r="K12" s="133"/>
      <c r="L12" s="133"/>
      <c r="M12" s="133"/>
      <c r="N12" s="133"/>
      <c r="O12" s="131"/>
      <c r="P12" s="133"/>
      <c r="Q12" s="133"/>
      <c r="R12" s="133"/>
      <c r="S12" s="62"/>
      <c r="T12" s="142"/>
      <c r="U12" s="128"/>
      <c r="V12" s="128"/>
      <c r="W12" s="128"/>
      <c r="X12" s="128"/>
      <c r="Y12" s="104"/>
      <c r="Z12" t="s">
        <v>242</v>
      </c>
      <c r="AA12" t="s">
        <v>243</v>
      </c>
    </row>
    <row r="13" spans="1:27" ht="15" thickBot="1" x14ac:dyDescent="0.35">
      <c r="A13" s="2">
        <v>1</v>
      </c>
      <c r="B13" s="43"/>
      <c r="C13" s="2"/>
      <c r="D13" s="2"/>
      <c r="E13" s="2">
        <v>1</v>
      </c>
      <c r="F13" s="2">
        <v>1</v>
      </c>
      <c r="G13" s="2">
        <v>2</v>
      </c>
      <c r="H13" s="2">
        <v>1</v>
      </c>
      <c r="I13" s="2">
        <v>1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1</v>
      </c>
      <c r="P13" s="2">
        <v>2</v>
      </c>
      <c r="Q13" s="2">
        <v>2</v>
      </c>
      <c r="R13" s="2">
        <v>2</v>
      </c>
      <c r="S13" s="2">
        <v>2</v>
      </c>
      <c r="T13" s="2" t="s">
        <v>11</v>
      </c>
      <c r="U13" s="2">
        <v>2</v>
      </c>
      <c r="V13" s="2">
        <v>1</v>
      </c>
      <c r="W13" s="2">
        <v>1</v>
      </c>
      <c r="X13" s="2">
        <v>2</v>
      </c>
      <c r="Y13" s="4">
        <f>AVERAGE(E13:X13)</f>
        <v>1.631578947368421</v>
      </c>
      <c r="Z13" s="30">
        <f>AVERAGE('Физ.разв. к 5г ч1'!G12:Z12)</f>
        <v>1.65</v>
      </c>
      <c r="AA13" s="45">
        <f t="shared" ref="AA13:AA37" si="0">AVERAGE(Y13:Z13)</f>
        <v>1.6407894736842104</v>
      </c>
    </row>
    <row r="14" spans="1:27" ht="15" thickBot="1" x14ac:dyDescent="0.35">
      <c r="A14" s="2">
        <v>2</v>
      </c>
      <c r="B14" s="43"/>
      <c r="C14" s="2"/>
      <c r="D14" s="2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/>
      <c r="U14" s="2">
        <v>0</v>
      </c>
      <c r="V14" s="2">
        <v>0</v>
      </c>
      <c r="W14" s="2">
        <v>0</v>
      </c>
      <c r="X14" s="2">
        <v>0</v>
      </c>
      <c r="Y14" s="4">
        <f t="shared" ref="Y14:Y40" si="1">AVERAGE(E14:X14)</f>
        <v>0</v>
      </c>
      <c r="Z14" s="4">
        <f>AVERAGE('Физ.разв. к 5г ч1'!G13:Z13)</f>
        <v>0</v>
      </c>
      <c r="AA14" s="45">
        <f t="shared" si="0"/>
        <v>0</v>
      </c>
    </row>
    <row r="15" spans="1:27" ht="15" thickBot="1" x14ac:dyDescent="0.35">
      <c r="A15" s="2">
        <v>3</v>
      </c>
      <c r="B15" s="43"/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1</v>
      </c>
      <c r="J15" s="2">
        <v>2</v>
      </c>
      <c r="K15" s="2">
        <v>2</v>
      </c>
      <c r="L15" s="2">
        <v>2</v>
      </c>
      <c r="M15" s="2">
        <v>1</v>
      </c>
      <c r="N15" s="2">
        <v>2</v>
      </c>
      <c r="O15" s="2">
        <v>2</v>
      </c>
      <c r="P15" s="2">
        <v>2</v>
      </c>
      <c r="Q15" s="2">
        <v>1</v>
      </c>
      <c r="R15" s="2">
        <v>2</v>
      </c>
      <c r="S15" s="2">
        <v>2</v>
      </c>
      <c r="T15" s="2" t="s">
        <v>11</v>
      </c>
      <c r="U15" s="2">
        <v>2</v>
      </c>
      <c r="V15" s="2">
        <v>1</v>
      </c>
      <c r="W15" s="2">
        <v>1</v>
      </c>
      <c r="X15" s="2">
        <v>1</v>
      </c>
      <c r="Y15" s="4">
        <f t="shared" si="1"/>
        <v>1.5789473684210527</v>
      </c>
      <c r="Z15" s="4">
        <f>AVERAGE('Физ.разв. к 5г ч1'!G14:Z14)</f>
        <v>1.7</v>
      </c>
      <c r="AA15" s="45">
        <f t="shared" si="0"/>
        <v>1.6394736842105262</v>
      </c>
    </row>
    <row r="16" spans="1:27" ht="15" thickBot="1" x14ac:dyDescent="0.35">
      <c r="A16" s="2">
        <v>4</v>
      </c>
      <c r="B16" s="43"/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 t="s">
        <v>11</v>
      </c>
      <c r="U16" s="2">
        <v>2</v>
      </c>
      <c r="V16" s="2">
        <v>1</v>
      </c>
      <c r="W16" s="2">
        <v>1</v>
      </c>
      <c r="X16" s="2">
        <v>1</v>
      </c>
      <c r="Y16" s="4">
        <f t="shared" si="1"/>
        <v>1.3157894736842106</v>
      </c>
      <c r="Z16" s="4">
        <v>1</v>
      </c>
      <c r="AA16" s="45">
        <f t="shared" si="0"/>
        <v>1.1578947368421053</v>
      </c>
    </row>
    <row r="17" spans="1:27" ht="15" thickBot="1" x14ac:dyDescent="0.35">
      <c r="A17" s="2">
        <v>5</v>
      </c>
      <c r="B17" s="43"/>
      <c r="C17" s="2"/>
      <c r="D17" s="2"/>
      <c r="E17" s="2">
        <v>1</v>
      </c>
      <c r="F17" s="2">
        <v>0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2</v>
      </c>
      <c r="M17" s="2">
        <v>1</v>
      </c>
      <c r="N17" s="2">
        <v>2</v>
      </c>
      <c r="O17" s="2">
        <v>2</v>
      </c>
      <c r="P17" s="2">
        <v>2</v>
      </c>
      <c r="Q17" s="2">
        <v>2</v>
      </c>
      <c r="R17" s="2">
        <v>1</v>
      </c>
      <c r="S17" s="2">
        <v>1</v>
      </c>
      <c r="T17" s="2" t="s">
        <v>11</v>
      </c>
      <c r="U17" s="2">
        <v>2</v>
      </c>
      <c r="V17" s="2">
        <v>1</v>
      </c>
      <c r="W17" s="2">
        <v>0</v>
      </c>
      <c r="X17" s="2">
        <v>1</v>
      </c>
      <c r="Y17" s="4">
        <f t="shared" si="1"/>
        <v>1.2105263157894737</v>
      </c>
      <c r="Z17" s="4">
        <f>AVERAGE('Физ.разв. к 5г ч1'!G16:Z16)</f>
        <v>1.55</v>
      </c>
      <c r="AA17" s="45">
        <f t="shared" si="0"/>
        <v>1.3802631578947369</v>
      </c>
    </row>
    <row r="18" spans="1:27" ht="15" thickBot="1" x14ac:dyDescent="0.35">
      <c r="A18" s="2">
        <v>6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2</v>
      </c>
      <c r="R18" s="2"/>
      <c r="S18" s="2">
        <v>2</v>
      </c>
      <c r="T18" s="2" t="s">
        <v>11</v>
      </c>
      <c r="U18" s="2">
        <v>2</v>
      </c>
      <c r="V18" s="2">
        <v>1</v>
      </c>
      <c r="W18" s="2">
        <v>1</v>
      </c>
      <c r="X18" s="2">
        <v>2</v>
      </c>
      <c r="Y18" s="4">
        <f t="shared" si="1"/>
        <v>1.7222222222222223</v>
      </c>
      <c r="Z18" s="4">
        <f>AVERAGE('Физ.разв. к 5г ч1'!G17:Z17)</f>
        <v>1.75</v>
      </c>
      <c r="AA18" s="45">
        <f t="shared" si="0"/>
        <v>1.7361111111111112</v>
      </c>
    </row>
    <row r="19" spans="1:27" ht="15" thickBot="1" x14ac:dyDescent="0.35">
      <c r="A19" s="2">
        <v>7</v>
      </c>
      <c r="B19" s="43"/>
      <c r="C19" s="2"/>
      <c r="D19" s="2"/>
      <c r="E19" s="2">
        <v>1</v>
      </c>
      <c r="F19" s="2">
        <v>0</v>
      </c>
      <c r="G19" s="2">
        <v>1</v>
      </c>
      <c r="H19" s="2">
        <v>2</v>
      </c>
      <c r="I19" s="2">
        <v>1</v>
      </c>
      <c r="J19" s="2">
        <v>2</v>
      </c>
      <c r="K19" s="2">
        <v>2</v>
      </c>
      <c r="L19" s="2">
        <v>2</v>
      </c>
      <c r="M19" s="2">
        <v>2</v>
      </c>
      <c r="N19" s="2">
        <v>2</v>
      </c>
      <c r="O19" s="2">
        <v>2</v>
      </c>
      <c r="P19" s="2">
        <v>2</v>
      </c>
      <c r="Q19" s="2">
        <v>2</v>
      </c>
      <c r="R19" s="2">
        <v>1</v>
      </c>
      <c r="S19" s="2">
        <v>1</v>
      </c>
      <c r="T19" s="2" t="s">
        <v>11</v>
      </c>
      <c r="U19" s="2">
        <v>2</v>
      </c>
      <c r="V19" s="2">
        <v>1</v>
      </c>
      <c r="W19" s="2">
        <v>0</v>
      </c>
      <c r="X19" s="2">
        <v>1</v>
      </c>
      <c r="Y19" s="4">
        <f t="shared" si="1"/>
        <v>1.4210526315789473</v>
      </c>
      <c r="Z19" s="4">
        <f>AVERAGE('Физ.разв. к 5г ч1'!G18:Z18)</f>
        <v>0.95</v>
      </c>
      <c r="AA19" s="45">
        <f t="shared" si="0"/>
        <v>1.1855263157894735</v>
      </c>
    </row>
    <row r="20" spans="1:27" ht="15" thickBot="1" x14ac:dyDescent="0.35">
      <c r="A20" s="2">
        <v>8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2</v>
      </c>
      <c r="L20" s="2">
        <v>1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2">
        <v>1</v>
      </c>
      <c r="S20" s="2">
        <v>1</v>
      </c>
      <c r="T20" s="2" t="s">
        <v>11</v>
      </c>
      <c r="U20" s="2">
        <v>2</v>
      </c>
      <c r="V20" s="2">
        <v>1</v>
      </c>
      <c r="W20" s="2">
        <v>0</v>
      </c>
      <c r="X20" s="2">
        <v>2</v>
      </c>
      <c r="Y20" s="4">
        <f t="shared" si="1"/>
        <v>1.368421052631579</v>
      </c>
      <c r="Z20" s="4">
        <f>AVERAGE('Физ.разв. к 5г ч1'!G19:Z19)</f>
        <v>0.95</v>
      </c>
      <c r="AA20" s="45">
        <f t="shared" si="0"/>
        <v>1.1592105263157895</v>
      </c>
    </row>
    <row r="21" spans="1:27" ht="15" thickBot="1" x14ac:dyDescent="0.35">
      <c r="A21" s="2">
        <v>9</v>
      </c>
      <c r="B21" s="43"/>
      <c r="C21" s="2"/>
      <c r="D21" s="2"/>
      <c r="E21" s="2">
        <v>1</v>
      </c>
      <c r="F21" s="2">
        <v>0</v>
      </c>
      <c r="G21" s="2">
        <v>1</v>
      </c>
      <c r="H21" s="2">
        <v>1</v>
      </c>
      <c r="I21" s="2">
        <v>1</v>
      </c>
      <c r="J21" s="2">
        <v>1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>
        <v>2</v>
      </c>
      <c r="S21" s="2">
        <v>2</v>
      </c>
      <c r="T21" s="2" t="s">
        <v>11</v>
      </c>
      <c r="U21" s="2">
        <v>2</v>
      </c>
      <c r="V21" s="2">
        <v>1</v>
      </c>
      <c r="W21" s="2">
        <v>0</v>
      </c>
      <c r="X21" s="2">
        <v>1</v>
      </c>
      <c r="Y21" s="4">
        <f t="shared" si="1"/>
        <v>1.4210526315789473</v>
      </c>
      <c r="Z21" s="4">
        <f>AVERAGE('Физ.разв. к 5г ч1'!G20:Z20)</f>
        <v>0.95</v>
      </c>
      <c r="AA21" s="45">
        <f t="shared" si="0"/>
        <v>1.1855263157894735</v>
      </c>
    </row>
    <row r="22" spans="1:27" ht="15" thickBot="1" x14ac:dyDescent="0.35">
      <c r="A22" s="2">
        <v>10</v>
      </c>
      <c r="B22" s="43"/>
      <c r="C22" s="2"/>
      <c r="D22" s="2"/>
      <c r="E22" s="2">
        <v>1</v>
      </c>
      <c r="F22" s="2">
        <v>1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 t="s">
        <v>11</v>
      </c>
      <c r="U22" s="2">
        <v>2</v>
      </c>
      <c r="V22" s="2">
        <v>1</v>
      </c>
      <c r="W22" s="2">
        <v>1</v>
      </c>
      <c r="X22" s="2">
        <v>2</v>
      </c>
      <c r="Y22" s="4">
        <f t="shared" si="1"/>
        <v>1.7894736842105263</v>
      </c>
      <c r="Z22" s="4">
        <f>AVERAGE('Физ.разв. к 5г ч1'!G21:Z21)</f>
        <v>1.7</v>
      </c>
      <c r="AA22" s="45">
        <f t="shared" si="0"/>
        <v>1.7447368421052631</v>
      </c>
    </row>
    <row r="23" spans="1:27" ht="15" thickBot="1" x14ac:dyDescent="0.35">
      <c r="A23" s="2">
        <v>11</v>
      </c>
      <c r="B23" s="43"/>
      <c r="C23" s="2"/>
      <c r="D23" s="2"/>
      <c r="E23" s="2">
        <v>1</v>
      </c>
      <c r="F23" s="2">
        <v>1</v>
      </c>
      <c r="G23" s="2">
        <v>2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2">
        <v>2</v>
      </c>
      <c r="O23" s="2">
        <v>2</v>
      </c>
      <c r="P23" s="2">
        <v>2</v>
      </c>
      <c r="Q23" s="2">
        <v>2</v>
      </c>
      <c r="R23" s="2">
        <v>2</v>
      </c>
      <c r="S23" s="2">
        <v>2</v>
      </c>
      <c r="T23" s="2" t="s">
        <v>11</v>
      </c>
      <c r="U23" s="2">
        <v>2</v>
      </c>
      <c r="V23" s="2">
        <v>1</v>
      </c>
      <c r="W23" s="2">
        <v>1</v>
      </c>
      <c r="X23" s="2">
        <v>2</v>
      </c>
      <c r="Y23" s="4">
        <f t="shared" si="1"/>
        <v>1.7894736842105263</v>
      </c>
      <c r="Z23" s="4">
        <f>AVERAGE('Физ.разв. к 5г ч1'!G22:Z22)</f>
        <v>1.8</v>
      </c>
      <c r="AA23" s="45">
        <f t="shared" si="0"/>
        <v>1.7947368421052632</v>
      </c>
    </row>
    <row r="24" spans="1:27" ht="15" thickBot="1" x14ac:dyDescent="0.35">
      <c r="A24" s="2">
        <v>12</v>
      </c>
      <c r="B24" s="43"/>
      <c r="C24" s="2"/>
      <c r="D24" s="2"/>
      <c r="E24" s="2">
        <v>1</v>
      </c>
      <c r="F24" s="2">
        <v>0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2</v>
      </c>
      <c r="N24" s="2">
        <v>2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 t="s">
        <v>11</v>
      </c>
      <c r="U24" s="2">
        <v>1</v>
      </c>
      <c r="V24" s="2">
        <v>1</v>
      </c>
      <c r="W24" s="2">
        <v>0</v>
      </c>
      <c r="X24" s="2">
        <v>1</v>
      </c>
      <c r="Y24" s="4">
        <f t="shared" si="1"/>
        <v>1</v>
      </c>
      <c r="Z24" s="4">
        <f>AVERAGE('Физ.разв. к 5г ч1'!G23:Z23)</f>
        <v>0.95</v>
      </c>
      <c r="AA24" s="45">
        <f t="shared" si="0"/>
        <v>0.97499999999999998</v>
      </c>
    </row>
    <row r="25" spans="1:27" ht="15" thickBot="1" x14ac:dyDescent="0.35">
      <c r="A25" s="2">
        <v>13</v>
      </c>
      <c r="B25" s="43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2</v>
      </c>
      <c r="Q25" s="2">
        <v>2</v>
      </c>
      <c r="R25" s="2"/>
      <c r="S25" s="2">
        <v>2</v>
      </c>
      <c r="T25" s="2" t="s">
        <v>11</v>
      </c>
      <c r="U25" s="2">
        <v>2</v>
      </c>
      <c r="V25" s="2">
        <v>1</v>
      </c>
      <c r="W25" s="2">
        <v>1</v>
      </c>
      <c r="X25" s="2">
        <v>2</v>
      </c>
      <c r="Y25" s="4">
        <f t="shared" si="1"/>
        <v>1.6111111111111112</v>
      </c>
      <c r="Z25" s="4">
        <f>AVERAGE('Физ.разв. к 5г ч1'!G24:Z24)</f>
        <v>1.7</v>
      </c>
      <c r="AA25" s="45">
        <f t="shared" si="0"/>
        <v>1.6555555555555554</v>
      </c>
    </row>
    <row r="26" spans="1:27" ht="15" thickBot="1" x14ac:dyDescent="0.35">
      <c r="A26" s="2">
        <v>14</v>
      </c>
      <c r="B26" s="43"/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2</v>
      </c>
      <c r="K26" s="2">
        <v>2</v>
      </c>
      <c r="L26" s="2">
        <v>2</v>
      </c>
      <c r="M26" s="2">
        <v>1</v>
      </c>
      <c r="N26" s="2">
        <v>2</v>
      </c>
      <c r="O26" s="2">
        <v>2</v>
      </c>
      <c r="P26" s="2">
        <v>2</v>
      </c>
      <c r="Q26" s="2">
        <v>1</v>
      </c>
      <c r="R26" s="2">
        <v>2</v>
      </c>
      <c r="S26" s="2">
        <v>1</v>
      </c>
      <c r="T26" s="2" t="s">
        <v>11</v>
      </c>
      <c r="U26" s="2">
        <v>2</v>
      </c>
      <c r="V26" s="2">
        <v>1</v>
      </c>
      <c r="W26" s="2">
        <v>1</v>
      </c>
      <c r="X26" s="2">
        <v>1</v>
      </c>
      <c r="Y26" s="4">
        <f t="shared" si="1"/>
        <v>1.4210526315789473</v>
      </c>
      <c r="Z26" s="4">
        <f>AVERAGE('Физ.разв. к 5г ч1'!G25:Z25)</f>
        <v>1.9</v>
      </c>
      <c r="AA26" s="45">
        <f t="shared" si="0"/>
        <v>1.6605263157894736</v>
      </c>
    </row>
    <row r="27" spans="1:27" ht="15" thickBot="1" x14ac:dyDescent="0.35">
      <c r="A27" s="2">
        <v>15</v>
      </c>
      <c r="B27" s="43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2</v>
      </c>
      <c r="P27" s="2">
        <v>2</v>
      </c>
      <c r="Q27" s="2">
        <v>1</v>
      </c>
      <c r="R27" s="2">
        <v>1</v>
      </c>
      <c r="S27" s="2">
        <v>2</v>
      </c>
      <c r="T27" s="2" t="s">
        <v>11</v>
      </c>
      <c r="U27" s="2">
        <v>2</v>
      </c>
      <c r="V27" s="2">
        <v>1</v>
      </c>
      <c r="W27" s="2">
        <v>0</v>
      </c>
      <c r="X27" s="2">
        <v>1</v>
      </c>
      <c r="Y27" s="4">
        <f t="shared" si="1"/>
        <v>1.1578947368421053</v>
      </c>
      <c r="Z27" s="4">
        <f>AVERAGE('Физ.разв. к 5г ч1'!G26:Z26)</f>
        <v>1.55</v>
      </c>
      <c r="AA27" s="45">
        <f t="shared" si="0"/>
        <v>1.3539473684210526</v>
      </c>
    </row>
    <row r="28" spans="1:27" ht="15" thickBot="1" x14ac:dyDescent="0.35">
      <c r="A28" s="2">
        <v>16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2</v>
      </c>
      <c r="S28" s="2">
        <v>1</v>
      </c>
      <c r="T28" s="2" t="s">
        <v>11</v>
      </c>
      <c r="U28" s="2">
        <v>2</v>
      </c>
      <c r="V28" s="2">
        <v>1</v>
      </c>
      <c r="W28" s="2">
        <v>0</v>
      </c>
      <c r="X28" s="2">
        <v>1</v>
      </c>
      <c r="Y28" s="4">
        <f t="shared" si="1"/>
        <v>1.5789473684210527</v>
      </c>
      <c r="Z28" s="4">
        <f>AVERAGE('Физ.разв. к 5г ч1'!G27:Z27)</f>
        <v>1.9</v>
      </c>
      <c r="AA28" s="45">
        <f t="shared" si="0"/>
        <v>1.7394736842105263</v>
      </c>
    </row>
    <row r="29" spans="1:27" ht="15" thickBot="1" x14ac:dyDescent="0.35">
      <c r="A29" s="2">
        <v>17</v>
      </c>
      <c r="B29" s="43"/>
      <c r="C29" s="2"/>
      <c r="D29" s="2"/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1</v>
      </c>
      <c r="S29" s="2">
        <v>2</v>
      </c>
      <c r="T29" s="2" t="s">
        <v>11</v>
      </c>
      <c r="U29" s="2">
        <v>2</v>
      </c>
      <c r="V29" s="2">
        <v>1</v>
      </c>
      <c r="W29" s="2">
        <v>0</v>
      </c>
      <c r="X29" s="2">
        <v>0</v>
      </c>
      <c r="Y29" s="4">
        <f t="shared" si="1"/>
        <v>1</v>
      </c>
      <c r="Z29" s="4">
        <f>AVERAGE('Физ.разв. к 5г ч1'!G28:Z28)</f>
        <v>0.95</v>
      </c>
      <c r="AA29" s="45">
        <f t="shared" si="0"/>
        <v>0.97499999999999998</v>
      </c>
    </row>
    <row r="30" spans="1:27" ht="15" thickBot="1" x14ac:dyDescent="0.35">
      <c r="A30" s="2">
        <v>18</v>
      </c>
      <c r="B30" s="43"/>
      <c r="C30" s="2"/>
      <c r="D30" s="2"/>
      <c r="E30" s="2">
        <v>1</v>
      </c>
      <c r="F30" s="2">
        <v>1</v>
      </c>
      <c r="G30" s="2">
        <v>1</v>
      </c>
      <c r="H30" s="2">
        <v>1</v>
      </c>
      <c r="I30" s="2">
        <v>2</v>
      </c>
      <c r="J30" s="2">
        <v>2</v>
      </c>
      <c r="K30" s="2">
        <v>2</v>
      </c>
      <c r="L30" s="2">
        <v>2</v>
      </c>
      <c r="M30" s="2">
        <v>1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 t="s">
        <v>11</v>
      </c>
      <c r="U30" s="2">
        <v>2</v>
      </c>
      <c r="V30" s="2">
        <v>1</v>
      </c>
      <c r="W30" s="2">
        <v>0</v>
      </c>
      <c r="X30" s="2">
        <v>1</v>
      </c>
      <c r="Y30" s="4">
        <f t="shared" si="1"/>
        <v>1.5263157894736843</v>
      </c>
      <c r="Z30" s="4">
        <f>AVERAGE('Физ.разв. к 5г ч1'!G29:Z29)</f>
        <v>1.9</v>
      </c>
      <c r="AA30" s="45">
        <f t="shared" si="0"/>
        <v>1.7131578947368422</v>
      </c>
    </row>
    <row r="31" spans="1:27" ht="15" thickBot="1" x14ac:dyDescent="0.35">
      <c r="A31" s="2">
        <v>19</v>
      </c>
      <c r="B31" s="43"/>
      <c r="C31" s="2"/>
      <c r="D31" s="2"/>
      <c r="E31" s="2">
        <v>1</v>
      </c>
      <c r="F31" s="2">
        <v>1</v>
      </c>
      <c r="G31" s="2">
        <v>1</v>
      </c>
      <c r="H31" s="2">
        <v>2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  <c r="T31" s="2" t="s">
        <v>11</v>
      </c>
      <c r="U31" s="2">
        <v>2</v>
      </c>
      <c r="V31" s="2">
        <v>1</v>
      </c>
      <c r="W31" s="2">
        <v>1</v>
      </c>
      <c r="X31" s="2">
        <v>2</v>
      </c>
      <c r="Y31" s="4">
        <f t="shared" si="1"/>
        <v>1.736842105263158</v>
      </c>
      <c r="Z31" s="4">
        <f>AVERAGE('Физ.разв. к 5г ч1'!G30:Z30)</f>
        <v>1.9</v>
      </c>
      <c r="AA31" s="45">
        <f t="shared" si="0"/>
        <v>1.8184210526315789</v>
      </c>
    </row>
    <row r="32" spans="1:27" ht="15" thickBot="1" x14ac:dyDescent="0.35">
      <c r="A32" s="2">
        <v>20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2</v>
      </c>
      <c r="K32" s="2">
        <v>2</v>
      </c>
      <c r="L32" s="2">
        <v>2</v>
      </c>
      <c r="M32" s="2">
        <v>1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 t="s">
        <v>11</v>
      </c>
      <c r="U32" s="2">
        <v>2</v>
      </c>
      <c r="V32" s="2">
        <v>1</v>
      </c>
      <c r="W32" s="2">
        <v>1</v>
      </c>
      <c r="X32" s="2">
        <v>1</v>
      </c>
      <c r="Y32" s="4">
        <f t="shared" si="1"/>
        <v>1.5263157894736843</v>
      </c>
      <c r="Z32" s="4">
        <f>AVERAGE('Физ.разв. к 5г ч1'!G31:Z31)</f>
        <v>1.9</v>
      </c>
      <c r="AA32" s="45">
        <f t="shared" si="0"/>
        <v>1.7131578947368422</v>
      </c>
    </row>
    <row r="33" spans="1:28" ht="15" thickBot="1" x14ac:dyDescent="0.35">
      <c r="A33" s="2">
        <v>21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2</v>
      </c>
      <c r="I33" s="2">
        <v>2</v>
      </c>
      <c r="J33" s="2">
        <v>2</v>
      </c>
      <c r="K33" s="2">
        <v>2</v>
      </c>
      <c r="L33" s="2">
        <v>2</v>
      </c>
      <c r="M33" s="2">
        <v>1</v>
      </c>
      <c r="N33" s="2">
        <v>2</v>
      </c>
      <c r="O33" s="2">
        <v>2</v>
      </c>
      <c r="P33" s="2">
        <v>2</v>
      </c>
      <c r="Q33" s="2">
        <v>2</v>
      </c>
      <c r="R33" s="2">
        <v>1</v>
      </c>
      <c r="S33" s="2">
        <v>2</v>
      </c>
      <c r="T33" s="2" t="s">
        <v>11</v>
      </c>
      <c r="U33" s="2">
        <v>2</v>
      </c>
      <c r="V33" s="2">
        <v>1</v>
      </c>
      <c r="W33" s="2">
        <v>0</v>
      </c>
      <c r="X33" s="2">
        <v>2</v>
      </c>
      <c r="Y33" s="4">
        <f t="shared" si="1"/>
        <v>1.5789473684210527</v>
      </c>
      <c r="Z33" s="4">
        <f>AVERAGE('Физ.разв. к 5г ч1'!G32:Z32)</f>
        <v>1.9</v>
      </c>
      <c r="AA33" s="45">
        <f t="shared" si="0"/>
        <v>1.7394736842105263</v>
      </c>
    </row>
    <row r="34" spans="1:28" ht="15" thickBot="1" x14ac:dyDescent="0.35">
      <c r="A34" s="2">
        <v>22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1</v>
      </c>
      <c r="R34" s="2">
        <v>1</v>
      </c>
      <c r="S34" s="2">
        <v>2</v>
      </c>
      <c r="T34" s="2" t="s">
        <v>11</v>
      </c>
      <c r="U34" s="2">
        <v>2</v>
      </c>
      <c r="V34" s="2">
        <v>1</v>
      </c>
      <c r="W34" s="2">
        <v>0</v>
      </c>
      <c r="X34" s="2">
        <v>2</v>
      </c>
      <c r="Y34" s="4">
        <f t="shared" si="1"/>
        <v>1.4210526315789473</v>
      </c>
      <c r="Z34" s="4">
        <f>AVERAGE('Физ.разв. к 5г ч1'!G33:Z33)</f>
        <v>0.95</v>
      </c>
      <c r="AA34" s="45">
        <f t="shared" si="0"/>
        <v>1.1855263157894735</v>
      </c>
    </row>
    <row r="35" spans="1:28" ht="15" thickBot="1" x14ac:dyDescent="0.35">
      <c r="A35" s="2">
        <v>23</v>
      </c>
      <c r="B35" s="43"/>
      <c r="C35" s="2"/>
      <c r="D35" s="2"/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2</v>
      </c>
      <c r="K35" s="2">
        <v>2</v>
      </c>
      <c r="L35" s="2">
        <v>2</v>
      </c>
      <c r="M35" s="2">
        <v>1</v>
      </c>
      <c r="N35" s="2">
        <v>2</v>
      </c>
      <c r="O35" s="2">
        <v>2</v>
      </c>
      <c r="P35" s="2">
        <v>2</v>
      </c>
      <c r="Q35" s="2">
        <v>1</v>
      </c>
      <c r="R35" s="2">
        <v>2</v>
      </c>
      <c r="S35" s="2">
        <v>2</v>
      </c>
      <c r="T35" s="2" t="s">
        <v>11</v>
      </c>
      <c r="U35" s="2">
        <v>2</v>
      </c>
      <c r="V35" s="2">
        <v>1</v>
      </c>
      <c r="W35" s="2">
        <v>0</v>
      </c>
      <c r="X35" s="2">
        <v>1</v>
      </c>
      <c r="Y35" s="4">
        <f t="shared" si="1"/>
        <v>1.4210526315789473</v>
      </c>
      <c r="Z35" s="4">
        <f>AVERAGE('Физ.разв. к 5г ч1'!G34:Z34)</f>
        <v>1.9</v>
      </c>
      <c r="AA35" s="45">
        <f t="shared" si="0"/>
        <v>1.6605263157894736</v>
      </c>
    </row>
    <row r="36" spans="1:28" ht="15" thickBot="1" x14ac:dyDescent="0.35">
      <c r="A36" s="2">
        <v>24</v>
      </c>
      <c r="B36" s="43"/>
      <c r="C36" s="2"/>
      <c r="D36" s="2"/>
      <c r="E36" s="2">
        <v>1</v>
      </c>
      <c r="F36" s="2">
        <v>1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2">
        <v>2</v>
      </c>
      <c r="O36" s="2">
        <v>2</v>
      </c>
      <c r="P36" s="2">
        <v>2</v>
      </c>
      <c r="Q36" s="2">
        <v>2</v>
      </c>
      <c r="R36" s="2">
        <v>2</v>
      </c>
      <c r="S36" s="2">
        <v>2</v>
      </c>
      <c r="T36" s="2" t="s">
        <v>11</v>
      </c>
      <c r="U36" s="2">
        <v>2</v>
      </c>
      <c r="V36" s="2">
        <v>1</v>
      </c>
      <c r="W36" s="2">
        <v>1</v>
      </c>
      <c r="X36" s="2">
        <v>2</v>
      </c>
      <c r="Y36" s="4">
        <f t="shared" si="1"/>
        <v>1.7894736842105263</v>
      </c>
      <c r="Z36" s="4">
        <f>AVERAGE('Физ.разв. к 5г ч1'!G35:Z35)</f>
        <v>1.9</v>
      </c>
      <c r="AA36" s="45">
        <f t="shared" si="0"/>
        <v>1.844736842105263</v>
      </c>
    </row>
    <row r="37" spans="1:28" ht="15" thickBot="1" x14ac:dyDescent="0.35">
      <c r="A37" s="2">
        <v>25</v>
      </c>
      <c r="B37" s="43"/>
      <c r="C37" s="2"/>
      <c r="D37" s="2"/>
      <c r="E37" s="2">
        <v>1</v>
      </c>
      <c r="F37" s="2">
        <v>1</v>
      </c>
      <c r="G37" s="2">
        <v>2</v>
      </c>
      <c r="H37" s="2">
        <v>1</v>
      </c>
      <c r="I37" s="2">
        <v>2</v>
      </c>
      <c r="J37" s="2">
        <v>1</v>
      </c>
      <c r="K37" s="2">
        <v>1</v>
      </c>
      <c r="L37" s="2">
        <v>2</v>
      </c>
      <c r="M37" s="2">
        <v>1</v>
      </c>
      <c r="N37" s="2">
        <v>2</v>
      </c>
      <c r="O37" s="2">
        <v>2</v>
      </c>
      <c r="P37" s="2">
        <v>1</v>
      </c>
      <c r="Q37" s="2">
        <v>2</v>
      </c>
      <c r="R37" s="2">
        <v>1</v>
      </c>
      <c r="S37" s="2">
        <v>2</v>
      </c>
      <c r="T37" s="2" t="s">
        <v>11</v>
      </c>
      <c r="U37" s="2">
        <v>2</v>
      </c>
      <c r="V37" s="2">
        <v>1</v>
      </c>
      <c r="W37" s="2">
        <v>0</v>
      </c>
      <c r="X37" s="2">
        <v>2</v>
      </c>
      <c r="Y37" s="4">
        <f t="shared" si="1"/>
        <v>1.4210526315789473</v>
      </c>
      <c r="Z37" s="4">
        <f>AVERAGE('Физ.разв. к 5г ч1'!G36:Z36)</f>
        <v>1.9</v>
      </c>
      <c r="AA37" s="45">
        <f t="shared" si="0"/>
        <v>1.6605263157894736</v>
      </c>
    </row>
    <row r="38" spans="1:28" ht="15" thickBot="1" x14ac:dyDescent="0.35">
      <c r="A38" s="49">
        <v>26</v>
      </c>
      <c r="B38" s="50"/>
      <c r="C38" s="51"/>
      <c r="D38" s="51"/>
      <c r="E38" s="51">
        <v>1</v>
      </c>
      <c r="F38" s="51">
        <v>1</v>
      </c>
      <c r="G38" s="51">
        <v>1</v>
      </c>
      <c r="H38" s="51">
        <v>1</v>
      </c>
      <c r="I38" s="51">
        <v>1</v>
      </c>
      <c r="J38" s="51">
        <v>1</v>
      </c>
      <c r="K38" s="51">
        <v>1</v>
      </c>
      <c r="L38" s="51">
        <v>1</v>
      </c>
      <c r="M38" s="51">
        <v>1</v>
      </c>
      <c r="N38" s="51">
        <v>1</v>
      </c>
      <c r="O38" s="51">
        <v>1</v>
      </c>
      <c r="P38" s="51">
        <v>1</v>
      </c>
      <c r="Q38" s="51">
        <v>1</v>
      </c>
      <c r="R38" s="51">
        <v>1</v>
      </c>
      <c r="S38" s="51">
        <v>1</v>
      </c>
      <c r="T38" s="51" t="s">
        <v>11</v>
      </c>
      <c r="U38" s="51">
        <v>1</v>
      </c>
      <c r="V38" s="51">
        <v>1</v>
      </c>
      <c r="W38" s="51">
        <v>0</v>
      </c>
      <c r="X38" s="51">
        <v>1</v>
      </c>
      <c r="Y38" s="4">
        <f t="shared" si="1"/>
        <v>0.94736842105263153</v>
      </c>
      <c r="Z38" s="4">
        <v>1</v>
      </c>
      <c r="AA38" s="45">
        <f t="shared" ref="AA38:AA40" si="2">AVERAGE(Y38:Z38)</f>
        <v>0.97368421052631571</v>
      </c>
    </row>
    <row r="39" spans="1:28" ht="15" thickBot="1" x14ac:dyDescent="0.35">
      <c r="A39" s="49">
        <v>27</v>
      </c>
      <c r="B39" s="50"/>
      <c r="C39" s="51"/>
      <c r="D39" s="51"/>
      <c r="E39" s="51">
        <v>2</v>
      </c>
      <c r="F39" s="51">
        <v>1</v>
      </c>
      <c r="G39" s="51">
        <v>1</v>
      </c>
      <c r="H39" s="51">
        <v>2</v>
      </c>
      <c r="I39" s="51">
        <v>1</v>
      </c>
      <c r="J39" s="51">
        <v>1</v>
      </c>
      <c r="K39" s="51">
        <v>1</v>
      </c>
      <c r="L39" s="51">
        <v>1</v>
      </c>
      <c r="M39" s="51">
        <v>1</v>
      </c>
      <c r="N39" s="51">
        <v>1</v>
      </c>
      <c r="O39" s="51">
        <v>1</v>
      </c>
      <c r="P39" s="51">
        <v>1</v>
      </c>
      <c r="Q39" s="51">
        <v>1</v>
      </c>
      <c r="R39" s="51">
        <v>1</v>
      </c>
      <c r="S39" s="51">
        <v>1</v>
      </c>
      <c r="T39" s="51" t="s">
        <v>11</v>
      </c>
      <c r="U39" s="51">
        <v>2</v>
      </c>
      <c r="V39" s="51">
        <v>1</v>
      </c>
      <c r="W39" s="51">
        <v>0</v>
      </c>
      <c r="X39" s="51">
        <v>1</v>
      </c>
      <c r="Y39" s="4">
        <f t="shared" si="1"/>
        <v>1.1052631578947369</v>
      </c>
      <c r="Z39" s="4">
        <v>1</v>
      </c>
      <c r="AA39" s="45">
        <f t="shared" si="2"/>
        <v>1.0526315789473686</v>
      </c>
    </row>
    <row r="40" spans="1:28" ht="15" thickBot="1" x14ac:dyDescent="0.35">
      <c r="A40" s="49">
        <v>28</v>
      </c>
      <c r="B40" s="50"/>
      <c r="C40" s="51"/>
      <c r="D40" s="51"/>
      <c r="E40" s="51">
        <v>1</v>
      </c>
      <c r="F40" s="51">
        <v>1</v>
      </c>
      <c r="G40" s="51">
        <v>1</v>
      </c>
      <c r="H40" s="51">
        <v>1</v>
      </c>
      <c r="I40" s="51">
        <v>1</v>
      </c>
      <c r="J40" s="51">
        <v>1</v>
      </c>
      <c r="K40" s="51">
        <v>1</v>
      </c>
      <c r="L40" s="51">
        <v>1</v>
      </c>
      <c r="M40" s="51">
        <v>1</v>
      </c>
      <c r="N40" s="51">
        <v>1</v>
      </c>
      <c r="O40" s="51">
        <v>1</v>
      </c>
      <c r="P40" s="51">
        <v>1</v>
      </c>
      <c r="Q40" s="51">
        <v>1</v>
      </c>
      <c r="R40" s="51">
        <v>1</v>
      </c>
      <c r="S40" s="51">
        <v>1</v>
      </c>
      <c r="T40" s="51" t="s">
        <v>11</v>
      </c>
      <c r="U40" s="51">
        <v>1</v>
      </c>
      <c r="V40" s="51">
        <v>1</v>
      </c>
      <c r="W40" s="51">
        <v>1</v>
      </c>
      <c r="X40" s="51">
        <v>1</v>
      </c>
      <c r="Y40" s="4">
        <f t="shared" si="1"/>
        <v>1</v>
      </c>
      <c r="Z40" s="4">
        <v>1</v>
      </c>
      <c r="AA40" s="45">
        <f t="shared" si="2"/>
        <v>1</v>
      </c>
    </row>
    <row r="41" spans="1:28" ht="15" thickBot="1" x14ac:dyDescent="0.35">
      <c r="A41" s="2"/>
      <c r="B41" s="138" t="s">
        <v>17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4">
        <f>AVERAGE(Y13:Y40)</f>
        <v>1.3746867167919798</v>
      </c>
      <c r="Z41" s="4">
        <f>AVERAGE(Z13:Z40)</f>
        <v>1.4357142857142853</v>
      </c>
      <c r="AA41" s="45">
        <f>AVERAGE(Y41:Z41)</f>
        <v>1.4052005012531326</v>
      </c>
      <c r="AB41" s="48"/>
    </row>
    <row r="42" spans="1:28" x14ac:dyDescent="0.3">
      <c r="A42" s="1"/>
      <c r="B42" s="57" t="s">
        <v>21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AB42">
        <f>AA41/2*100</f>
        <v>70.260025062656624</v>
      </c>
    </row>
    <row r="43" spans="1:28" x14ac:dyDescent="0.3">
      <c r="B43" s="58" t="s">
        <v>235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5" spans="1:28" x14ac:dyDescent="0.3">
      <c r="B45" t="s">
        <v>244</v>
      </c>
      <c r="E45">
        <v>3</v>
      </c>
      <c r="F45">
        <f>3/28*100</f>
        <v>10.714285714285714</v>
      </c>
    </row>
    <row r="46" spans="1:28" x14ac:dyDescent="0.3">
      <c r="B46" t="s">
        <v>245</v>
      </c>
      <c r="E46">
        <v>24</v>
      </c>
      <c r="F46">
        <f>24/28*100</f>
        <v>85.714285714285708</v>
      </c>
    </row>
    <row r="47" spans="1:28" x14ac:dyDescent="0.3">
      <c r="B47" t="s">
        <v>246</v>
      </c>
      <c r="E47">
        <v>1</v>
      </c>
      <c r="F47">
        <f>1/28*100</f>
        <v>3.5714285714285712</v>
      </c>
    </row>
  </sheetData>
  <mergeCells count="53">
    <mergeCell ref="A3:D3"/>
    <mergeCell ref="A4:B4"/>
    <mergeCell ref="A5:B5"/>
    <mergeCell ref="A1:B1"/>
    <mergeCell ref="A2:D2"/>
    <mergeCell ref="A6:A12"/>
    <mergeCell ref="B6:B12"/>
    <mergeCell ref="E6:X6"/>
    <mergeCell ref="Y6:Y12"/>
    <mergeCell ref="E7:X7"/>
    <mergeCell ref="E8:J8"/>
    <mergeCell ref="K8:N8"/>
    <mergeCell ref="G9:J9"/>
    <mergeCell ref="G10:G12"/>
    <mergeCell ref="H10:H12"/>
    <mergeCell ref="I10:I12"/>
    <mergeCell ref="B41:X41"/>
    <mergeCell ref="B42:Y42"/>
    <mergeCell ref="L11:L12"/>
    <mergeCell ref="M11:M12"/>
    <mergeCell ref="N11:N12"/>
    <mergeCell ref="K11:K12"/>
    <mergeCell ref="E10:E12"/>
    <mergeCell ref="F10:F12"/>
    <mergeCell ref="T8:T12"/>
    <mergeCell ref="E9:F9"/>
    <mergeCell ref="N9:N10"/>
    <mergeCell ref="J10:J12"/>
    <mergeCell ref="K9:K10"/>
    <mergeCell ref="L9:L10"/>
    <mergeCell ref="M9:M10"/>
    <mergeCell ref="F1:H1"/>
    <mergeCell ref="J1:O1"/>
    <mergeCell ref="F2:H2"/>
    <mergeCell ref="F4:G4"/>
    <mergeCell ref="H4:J4"/>
    <mergeCell ref="K4:M4"/>
    <mergeCell ref="F5:G5"/>
    <mergeCell ref="H5:J5"/>
    <mergeCell ref="K5:M5"/>
    <mergeCell ref="O8:R8"/>
    <mergeCell ref="B43:Y43"/>
    <mergeCell ref="U8:X8"/>
    <mergeCell ref="U9:X9"/>
    <mergeCell ref="U10:U12"/>
    <mergeCell ref="V10:V12"/>
    <mergeCell ref="W10:W12"/>
    <mergeCell ref="X10:X12"/>
    <mergeCell ref="O9:O12"/>
    <mergeCell ref="P9:P12"/>
    <mergeCell ref="Q9:Q12"/>
    <mergeCell ref="R9:R12"/>
    <mergeCell ref="S9:S12"/>
  </mergeCells>
  <conditionalFormatting sqref="E13:X40">
    <cfRule type="containsText" dxfId="98" priority="22" operator="containsText" text="0">
      <formula>NOT(ISERROR(SEARCH("0",E13)))</formula>
    </cfRule>
    <cfRule type="containsText" dxfId="97" priority="24" operator="containsText" text="1">
      <formula>NOT(ISERROR(SEARCH("1",E13)))</formula>
    </cfRule>
  </conditionalFormatting>
  <conditionalFormatting sqref="F4">
    <cfRule type="containsText" dxfId="96" priority="11" operator="containsText" text="«2»">
      <formula>NOT(ISERROR(SEARCH("«2»",F4)))</formula>
    </cfRule>
    <cfRule type="expression" dxfId="95" priority="12">
      <formula>#REF!&lt;500</formula>
    </cfRule>
    <cfRule type="colorScale" priority="13">
      <colorScale>
        <cfvo type="min"/>
        <cfvo type="max"/>
        <color rgb="FF92D050"/>
        <color rgb="FFFFEF9C"/>
      </colorScale>
    </cfRule>
    <cfRule type="colorScale" priority="14">
      <colorScale>
        <cfvo type="min"/>
        <cfvo type="max"/>
        <color rgb="FF92D050"/>
        <color rgb="FFFFEF9C"/>
      </colorScale>
    </cfRule>
  </conditionalFormatting>
  <conditionalFormatting sqref="F5">
    <cfRule type="containsText" dxfId="94" priority="10" operator="containsText" text="1,8 - 2">
      <formula>NOT(ISERROR(SEARCH("1,8 - 2",F5)))</formula>
    </cfRule>
  </conditionalFormatting>
  <conditionalFormatting sqref="H4">
    <cfRule type="containsText" dxfId="93" priority="7" operator="containsText" text="«1» показатель в стадии формирования">
      <formula>NOT(ISERROR(SEARCH("«1» показатель в стадии формирования",H4)))</formula>
    </cfRule>
    <cfRule type="containsText" dxfId="92" priority="8" operator="containsText" text="«1»">
      <formula>NOT(ISERROR(SEARCH("«1»",H4)))</formula>
    </cfRule>
  </conditionalFormatting>
  <conditionalFormatting sqref="H5">
    <cfRule type="containsText" dxfId="91" priority="9" operator="containsText" text="1,1 - 1,7">
      <formula>NOT(ISERROR(SEARCH("1,1 - 1,7",H5)))</formula>
    </cfRule>
  </conditionalFormatting>
  <conditionalFormatting sqref="Y13:Y41">
    <cfRule type="cellIs" dxfId="90" priority="15" operator="between">
      <formula>1.8</formula>
      <formula>2</formula>
    </cfRule>
    <cfRule type="cellIs" dxfId="89" priority="16" operator="between">
      <formula>1</formula>
      <formula>1.7</formula>
    </cfRule>
    <cfRule type="cellIs" dxfId="88" priority="17" operator="between">
      <formula>0</formula>
      <formula>0.9</formula>
    </cfRule>
  </conditionalFormatting>
  <conditionalFormatting sqref="Z13:Z41">
    <cfRule type="cellIs" dxfId="87" priority="1" operator="between">
      <formula>1.8</formula>
      <formula>2</formula>
    </cfRule>
    <cfRule type="cellIs" dxfId="86" priority="2" operator="between">
      <formula>1</formula>
      <formula>1.7</formula>
    </cfRule>
    <cfRule type="cellIs" dxfId="85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opLeftCell="A25" zoomScale="90" zoomScaleNormal="90" workbookViewId="0">
      <selection activeCell="A36" sqref="A3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6" width="15.6640625" customWidth="1"/>
    <col min="7" max="7" width="8.88671875" customWidth="1"/>
    <col min="8" max="8" width="16.21875" customWidth="1"/>
    <col min="9" max="9" width="13.33203125" customWidth="1"/>
    <col min="10" max="10" width="8.77734375" customWidth="1"/>
    <col min="11" max="11" width="8.5546875" customWidth="1"/>
    <col min="12" max="12" width="12.44140625" customWidth="1"/>
    <col min="13" max="13" width="10.21875" customWidth="1"/>
    <col min="14" max="14" width="9.44140625" customWidth="1"/>
    <col min="15" max="15" width="9.5546875" customWidth="1"/>
    <col min="16" max="16" width="7.33203125" customWidth="1"/>
    <col min="17" max="17" width="9.5546875" customWidth="1"/>
    <col min="18" max="18" width="7.6640625" customWidth="1"/>
    <col min="19" max="19" width="6.77734375" customWidth="1"/>
    <col min="20" max="20" width="9.5546875" customWidth="1"/>
    <col min="21" max="22" width="10" customWidth="1"/>
    <col min="23" max="25" width="9.5546875" customWidth="1"/>
    <col min="26" max="26" width="16.77734375" customWidth="1"/>
    <col min="27" max="27" width="12.109375" customWidth="1"/>
  </cols>
  <sheetData>
    <row r="1" spans="1:27" x14ac:dyDescent="0.3">
      <c r="A1" s="93" t="s">
        <v>47</v>
      </c>
      <c r="B1" s="93"/>
      <c r="C1" s="14"/>
      <c r="D1" s="14"/>
      <c r="E1" s="93" t="s">
        <v>72</v>
      </c>
      <c r="F1" s="93"/>
      <c r="G1" s="93"/>
      <c r="H1" s="93"/>
      <c r="I1" s="162" t="s">
        <v>85</v>
      </c>
      <c r="J1" s="162"/>
      <c r="K1" s="162"/>
      <c r="L1" s="162"/>
      <c r="M1" s="162"/>
      <c r="N1" s="162"/>
      <c r="O1" s="18"/>
      <c r="P1" s="18"/>
      <c r="Q1" s="18"/>
      <c r="R1" s="18"/>
      <c r="S1" s="18"/>
      <c r="T1" s="18"/>
      <c r="U1" s="14"/>
      <c r="V1" s="14"/>
      <c r="W1" s="14"/>
      <c r="X1" s="14"/>
      <c r="Y1" s="14"/>
      <c r="Z1" s="23"/>
      <c r="AA1" s="14"/>
    </row>
    <row r="2" spans="1:27" x14ac:dyDescent="0.3">
      <c r="A2" s="93" t="s">
        <v>0</v>
      </c>
      <c r="B2" s="93"/>
      <c r="C2" s="93"/>
      <c r="D2" s="93"/>
      <c r="E2" s="163" t="s">
        <v>84</v>
      </c>
      <c r="F2" s="163"/>
      <c r="G2" s="163"/>
      <c r="H2" s="163"/>
      <c r="I2" s="91" t="s">
        <v>86</v>
      </c>
      <c r="J2" s="91"/>
      <c r="K2" s="91"/>
      <c r="L2" s="91"/>
      <c r="M2" s="91"/>
      <c r="N2" s="91"/>
      <c r="O2" s="91"/>
      <c r="P2" s="19"/>
      <c r="Q2" s="19"/>
      <c r="R2" s="19"/>
      <c r="S2" s="19"/>
      <c r="T2" s="19"/>
      <c r="U2" s="19"/>
      <c r="V2" s="19"/>
      <c r="W2" s="19"/>
      <c r="X2" s="19"/>
      <c r="Y2" s="19"/>
      <c r="Z2" s="13"/>
      <c r="AA2" s="13"/>
    </row>
    <row r="3" spans="1:27" x14ac:dyDescent="0.3">
      <c r="A3" s="90" t="s">
        <v>1</v>
      </c>
      <c r="B3" s="90"/>
      <c r="C3" s="90"/>
      <c r="D3" s="90"/>
      <c r="E3" s="20"/>
      <c r="F3" s="2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3">
      <c r="A4" s="91" t="s">
        <v>12</v>
      </c>
      <c r="B4" s="91"/>
      <c r="C4" s="20"/>
      <c r="D4" s="20"/>
      <c r="E4" s="116" t="s">
        <v>15</v>
      </c>
      <c r="F4" s="116"/>
      <c r="G4" s="116"/>
      <c r="H4" s="164" t="s">
        <v>14</v>
      </c>
      <c r="I4" s="164"/>
      <c r="J4" s="42"/>
      <c r="K4" s="165" t="s">
        <v>13</v>
      </c>
      <c r="L4" s="165"/>
      <c r="M4" s="16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/>
    </row>
    <row r="5" spans="1:27" ht="15" thickBot="1" x14ac:dyDescent="0.35">
      <c r="A5" s="92" t="s">
        <v>16</v>
      </c>
      <c r="B5" s="92"/>
      <c r="C5" s="22"/>
      <c r="D5" s="22"/>
      <c r="E5" s="122" t="s">
        <v>18</v>
      </c>
      <c r="F5" s="122"/>
      <c r="G5" s="122"/>
      <c r="H5" s="100" t="s">
        <v>20</v>
      </c>
      <c r="I5" s="100"/>
      <c r="J5" s="37"/>
      <c r="K5" s="157" t="s">
        <v>19</v>
      </c>
      <c r="L5" s="157"/>
      <c r="M5" s="157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1"/>
    </row>
    <row r="6" spans="1:27" ht="15" thickBot="1" x14ac:dyDescent="0.35">
      <c r="A6" s="143" t="s">
        <v>2</v>
      </c>
      <c r="B6" s="146" t="s">
        <v>3</v>
      </c>
      <c r="C6" s="3"/>
      <c r="D6" s="3"/>
      <c r="E6" s="158" t="s">
        <v>198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59"/>
      <c r="AA6" s="102" t="s">
        <v>70</v>
      </c>
    </row>
    <row r="7" spans="1:27" ht="15" thickBot="1" x14ac:dyDescent="0.35">
      <c r="A7" s="144"/>
      <c r="B7" s="147"/>
      <c r="C7" s="2"/>
      <c r="D7" s="2"/>
      <c r="E7" s="160" t="s">
        <v>87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61"/>
      <c r="AA7" s="103"/>
    </row>
    <row r="8" spans="1:27" ht="15" thickBot="1" x14ac:dyDescent="0.35">
      <c r="A8" s="144"/>
      <c r="B8" s="147"/>
      <c r="C8" s="2"/>
      <c r="D8" s="2"/>
      <c r="E8" s="87" t="s">
        <v>199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9"/>
      <c r="AA8" s="103"/>
    </row>
    <row r="9" spans="1:27" ht="25.5" customHeight="1" thickBot="1" x14ac:dyDescent="0.35">
      <c r="A9" s="144"/>
      <c r="B9" s="147"/>
      <c r="C9" s="2"/>
      <c r="D9" s="2"/>
      <c r="E9" s="6" t="s">
        <v>200</v>
      </c>
      <c r="F9" s="86" t="s">
        <v>201</v>
      </c>
      <c r="G9" s="86"/>
      <c r="H9" s="86"/>
      <c r="I9" s="127" t="s">
        <v>202</v>
      </c>
      <c r="J9" s="127"/>
      <c r="K9" s="127"/>
      <c r="L9" s="127"/>
      <c r="M9" s="149" t="s">
        <v>203</v>
      </c>
      <c r="N9" s="150"/>
      <c r="O9" s="151"/>
      <c r="P9" s="149" t="s">
        <v>204</v>
      </c>
      <c r="Q9" s="150"/>
      <c r="R9" s="150"/>
      <c r="S9" s="150"/>
      <c r="T9" s="150"/>
      <c r="U9" s="151"/>
      <c r="V9" s="149" t="s">
        <v>205</v>
      </c>
      <c r="W9" s="151"/>
      <c r="X9" s="87" t="s">
        <v>206</v>
      </c>
      <c r="Y9" s="88"/>
      <c r="Z9" s="89"/>
      <c r="AA9" s="103"/>
    </row>
    <row r="10" spans="1:27" ht="15" thickBot="1" x14ac:dyDescent="0.35">
      <c r="A10" s="144"/>
      <c r="B10" s="147"/>
      <c r="C10" s="2"/>
      <c r="D10" s="2"/>
      <c r="E10" s="59" t="s">
        <v>207</v>
      </c>
      <c r="F10" s="59" t="s">
        <v>208</v>
      </c>
      <c r="G10" s="59" t="s">
        <v>209</v>
      </c>
      <c r="H10" s="152" t="s">
        <v>210</v>
      </c>
      <c r="I10" s="154" t="s">
        <v>211</v>
      </c>
      <c r="J10" s="150"/>
      <c r="K10" s="150"/>
      <c r="L10" s="151"/>
      <c r="M10" s="155" t="s">
        <v>216</v>
      </c>
      <c r="N10" s="154"/>
      <c r="O10" s="156"/>
      <c r="P10" s="155" t="s">
        <v>220</v>
      </c>
      <c r="Q10" s="154"/>
      <c r="R10" s="154"/>
      <c r="S10" s="154"/>
      <c r="T10" s="154"/>
      <c r="U10" s="156"/>
      <c r="V10" s="59" t="s">
        <v>227</v>
      </c>
      <c r="W10" s="59" t="s">
        <v>228</v>
      </c>
      <c r="X10" s="62" t="s">
        <v>229</v>
      </c>
      <c r="Y10" s="62"/>
      <c r="Z10" s="62"/>
      <c r="AA10" s="103"/>
    </row>
    <row r="11" spans="1:27" ht="67.05" customHeight="1" thickBot="1" x14ac:dyDescent="0.35">
      <c r="A11" s="145"/>
      <c r="B11" s="148"/>
      <c r="C11" s="2"/>
      <c r="D11" s="2"/>
      <c r="E11" s="133"/>
      <c r="F11" s="133"/>
      <c r="G11" s="133"/>
      <c r="H11" s="153"/>
      <c r="I11" s="16" t="s">
        <v>212</v>
      </c>
      <c r="J11" s="16" t="s">
        <v>215</v>
      </c>
      <c r="K11" s="16" t="s">
        <v>213</v>
      </c>
      <c r="L11" s="16" t="s">
        <v>214</v>
      </c>
      <c r="M11" s="16" t="s">
        <v>218</v>
      </c>
      <c r="N11" s="16" t="s">
        <v>217</v>
      </c>
      <c r="O11" s="16" t="s">
        <v>219</v>
      </c>
      <c r="P11" s="16" t="s">
        <v>225</v>
      </c>
      <c r="Q11" s="16" t="s">
        <v>221</v>
      </c>
      <c r="R11" s="16" t="s">
        <v>223</v>
      </c>
      <c r="S11" s="16" t="s">
        <v>224</v>
      </c>
      <c r="T11" s="16" t="s">
        <v>226</v>
      </c>
      <c r="U11" s="16" t="s">
        <v>222</v>
      </c>
      <c r="V11" s="133"/>
      <c r="W11" s="133"/>
      <c r="X11" s="16" t="s">
        <v>232</v>
      </c>
      <c r="Y11" s="16" t="s">
        <v>230</v>
      </c>
      <c r="Z11" s="16" t="s">
        <v>231</v>
      </c>
      <c r="AA11" s="104"/>
    </row>
    <row r="12" spans="1:27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2</v>
      </c>
      <c r="H12" s="2">
        <v>0</v>
      </c>
      <c r="I12" s="2">
        <v>1</v>
      </c>
      <c r="J12" s="5">
        <v>2</v>
      </c>
      <c r="K12" s="5">
        <v>2</v>
      </c>
      <c r="L12" s="5">
        <v>2</v>
      </c>
      <c r="M12" s="5">
        <v>2</v>
      </c>
      <c r="N12" s="5">
        <v>2</v>
      </c>
      <c r="O12" s="2">
        <v>2</v>
      </c>
      <c r="P12" s="2">
        <v>2</v>
      </c>
      <c r="Q12" s="2">
        <v>1</v>
      </c>
      <c r="R12" s="2">
        <v>2</v>
      </c>
      <c r="S12" s="2">
        <v>1</v>
      </c>
      <c r="T12" s="2">
        <v>2</v>
      </c>
      <c r="U12" s="2">
        <v>1</v>
      </c>
      <c r="V12" s="2">
        <v>2</v>
      </c>
      <c r="W12" s="2">
        <v>2</v>
      </c>
      <c r="X12" s="2">
        <v>1</v>
      </c>
      <c r="Y12" s="2">
        <v>2</v>
      </c>
      <c r="Z12" s="2">
        <v>2</v>
      </c>
    </row>
    <row r="13" spans="1:27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</row>
    <row r="14" spans="1:27" ht="15" thickBot="1" x14ac:dyDescent="0.35">
      <c r="A14" s="2">
        <v>3</v>
      </c>
      <c r="B14" s="43"/>
      <c r="C14" s="2"/>
      <c r="D14" s="2"/>
      <c r="E14" s="2">
        <v>2</v>
      </c>
      <c r="F14" s="2">
        <v>1</v>
      </c>
      <c r="G14" s="2">
        <v>2</v>
      </c>
      <c r="H14" s="2">
        <v>0</v>
      </c>
      <c r="I14" s="2">
        <v>1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1</v>
      </c>
      <c r="P14" s="2">
        <v>2</v>
      </c>
      <c r="Q14" s="2">
        <v>2</v>
      </c>
      <c r="R14" s="2">
        <v>2</v>
      </c>
      <c r="S14" s="2">
        <v>2</v>
      </c>
      <c r="T14" s="2">
        <v>2</v>
      </c>
      <c r="U14" s="2">
        <v>2</v>
      </c>
      <c r="V14" s="2">
        <v>2</v>
      </c>
      <c r="W14" s="2">
        <v>1</v>
      </c>
      <c r="X14" s="2">
        <v>2</v>
      </c>
      <c r="Y14" s="2">
        <v>2</v>
      </c>
      <c r="Z14" s="2">
        <v>1</v>
      </c>
    </row>
    <row r="15" spans="1:27" ht="15" thickBot="1" x14ac:dyDescent="0.35">
      <c r="A15" s="2">
        <v>4</v>
      </c>
      <c r="B15" s="43"/>
      <c r="C15" s="2"/>
      <c r="D15" s="2"/>
      <c r="E15" s="2">
        <v>2</v>
      </c>
      <c r="F15" s="2">
        <v>2</v>
      </c>
      <c r="G15" s="2">
        <v>2</v>
      </c>
      <c r="H15" s="2">
        <v>0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2">
        <v>2</v>
      </c>
      <c r="O15" s="2">
        <v>2</v>
      </c>
      <c r="P15" s="2">
        <v>2</v>
      </c>
      <c r="Q15" s="2">
        <v>1</v>
      </c>
      <c r="R15" s="2">
        <v>2</v>
      </c>
      <c r="S15" s="2">
        <v>2</v>
      </c>
      <c r="T15" s="2">
        <v>2</v>
      </c>
      <c r="U15" s="2">
        <v>2</v>
      </c>
      <c r="V15" s="2">
        <v>2</v>
      </c>
      <c r="W15" s="2">
        <v>2</v>
      </c>
      <c r="X15" s="2">
        <v>2</v>
      </c>
      <c r="Y15" s="2">
        <v>2</v>
      </c>
      <c r="Z15" s="2">
        <v>1</v>
      </c>
    </row>
    <row r="16" spans="1:27" ht="15" thickBot="1" x14ac:dyDescent="0.35">
      <c r="A16" s="2">
        <v>5</v>
      </c>
      <c r="B16" s="43"/>
      <c r="C16" s="2"/>
      <c r="D16" s="2"/>
      <c r="E16" s="2">
        <v>2</v>
      </c>
      <c r="F16" s="2">
        <v>1</v>
      </c>
      <c r="G16" s="2">
        <v>2</v>
      </c>
      <c r="H16" s="2">
        <v>0</v>
      </c>
      <c r="I16" s="2">
        <v>2</v>
      </c>
      <c r="J16" s="2">
        <v>1</v>
      </c>
      <c r="K16" s="2">
        <v>1</v>
      </c>
      <c r="L16" s="2">
        <v>2</v>
      </c>
      <c r="M16" s="2">
        <v>2</v>
      </c>
      <c r="N16" s="2">
        <v>1</v>
      </c>
      <c r="O16" s="2">
        <v>1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1</v>
      </c>
      <c r="V16" s="2">
        <v>2</v>
      </c>
      <c r="W16" s="2">
        <v>2</v>
      </c>
      <c r="X16" s="2">
        <v>2</v>
      </c>
      <c r="Y16" s="2">
        <v>2</v>
      </c>
      <c r="Z16" s="2">
        <v>1</v>
      </c>
    </row>
    <row r="17" spans="1:26" ht="15" thickBot="1" x14ac:dyDescent="0.35">
      <c r="A17" s="2">
        <v>6</v>
      </c>
      <c r="B17" s="43"/>
      <c r="C17" s="2"/>
      <c r="D17" s="2"/>
      <c r="E17" s="2">
        <v>2</v>
      </c>
      <c r="F17" s="2">
        <v>2</v>
      </c>
      <c r="G17" s="2">
        <v>2</v>
      </c>
      <c r="H17" s="2">
        <v>0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1</v>
      </c>
      <c r="R17" s="2">
        <v>2</v>
      </c>
      <c r="S17" s="2">
        <v>2</v>
      </c>
      <c r="T17" s="2">
        <v>2</v>
      </c>
      <c r="U17" s="2">
        <v>1</v>
      </c>
      <c r="V17" s="2">
        <v>2</v>
      </c>
      <c r="W17" s="2">
        <v>2</v>
      </c>
      <c r="X17" s="2">
        <v>1</v>
      </c>
      <c r="Y17" s="2">
        <v>2</v>
      </c>
      <c r="Z17" s="2">
        <v>2</v>
      </c>
    </row>
    <row r="18" spans="1:26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</row>
    <row r="19" spans="1:26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0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</row>
    <row r="20" spans="1:26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0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</row>
    <row r="21" spans="1:26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0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>
        <v>1</v>
      </c>
      <c r="S21" s="2">
        <v>2</v>
      </c>
      <c r="T21" s="2">
        <v>2</v>
      </c>
      <c r="U21" s="2">
        <v>2</v>
      </c>
      <c r="V21" s="2">
        <v>2</v>
      </c>
      <c r="W21" s="2">
        <v>1</v>
      </c>
      <c r="X21" s="2">
        <v>1</v>
      </c>
      <c r="Y21" s="2">
        <v>2</v>
      </c>
      <c r="Z21" s="2">
        <v>1</v>
      </c>
    </row>
    <row r="22" spans="1:26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2</v>
      </c>
      <c r="H22" s="2">
        <v>0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1</v>
      </c>
      <c r="W22" s="2">
        <v>1</v>
      </c>
      <c r="X22" s="2">
        <v>2</v>
      </c>
      <c r="Y22" s="2">
        <v>2</v>
      </c>
      <c r="Z22" s="2">
        <v>2</v>
      </c>
    </row>
    <row r="23" spans="1:26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0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</row>
    <row r="24" spans="1:26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0</v>
      </c>
      <c r="I24" s="2">
        <v>1</v>
      </c>
      <c r="J24" s="2">
        <v>2</v>
      </c>
      <c r="K24" s="2">
        <v>1</v>
      </c>
      <c r="L24" s="2">
        <v>2</v>
      </c>
      <c r="M24" s="2">
        <v>2</v>
      </c>
      <c r="N24" s="2">
        <v>2</v>
      </c>
      <c r="O24" s="2">
        <v>1</v>
      </c>
      <c r="P24" s="2">
        <v>2</v>
      </c>
      <c r="Q24" s="2">
        <v>2</v>
      </c>
      <c r="R24" s="2">
        <v>2</v>
      </c>
      <c r="S24" s="2">
        <v>2</v>
      </c>
      <c r="T24" s="2">
        <v>2</v>
      </c>
      <c r="U24" s="2">
        <v>2</v>
      </c>
      <c r="V24" s="2">
        <v>2</v>
      </c>
      <c r="W24" s="2">
        <v>2</v>
      </c>
      <c r="X24" s="2">
        <v>2</v>
      </c>
      <c r="Y24" s="2">
        <v>2</v>
      </c>
      <c r="Z24" s="2">
        <v>2</v>
      </c>
    </row>
    <row r="25" spans="1:26" ht="15" thickBot="1" x14ac:dyDescent="0.35">
      <c r="A25" s="2">
        <v>14</v>
      </c>
      <c r="B25" s="43"/>
      <c r="C25" s="2"/>
      <c r="D25" s="2"/>
      <c r="E25" s="2">
        <v>1</v>
      </c>
      <c r="F25" s="2"/>
      <c r="G25" s="2">
        <v>2</v>
      </c>
      <c r="H25" s="2">
        <v>0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O25" s="2">
        <v>2</v>
      </c>
      <c r="P25" s="2">
        <v>2</v>
      </c>
      <c r="Q25" s="2">
        <v>2</v>
      </c>
      <c r="R25" s="2">
        <v>2</v>
      </c>
      <c r="S25" s="2">
        <v>2</v>
      </c>
      <c r="T25" s="2">
        <v>2</v>
      </c>
      <c r="U25" s="2">
        <v>2</v>
      </c>
      <c r="V25" s="2">
        <v>2</v>
      </c>
      <c r="W25" s="2">
        <v>2</v>
      </c>
      <c r="X25" s="2">
        <v>2</v>
      </c>
      <c r="Y25" s="2">
        <v>2</v>
      </c>
      <c r="Z25" s="2">
        <v>2</v>
      </c>
    </row>
    <row r="26" spans="1:26" ht="15" thickBot="1" x14ac:dyDescent="0.35">
      <c r="A26" s="2">
        <v>15</v>
      </c>
      <c r="B26" s="43"/>
      <c r="C26" s="2"/>
      <c r="D26" s="2"/>
      <c r="E26" s="2">
        <v>1</v>
      </c>
      <c r="F26" s="2">
        <v>1</v>
      </c>
      <c r="G26" s="2">
        <v>2</v>
      </c>
      <c r="H26" s="2">
        <v>0</v>
      </c>
      <c r="I26" s="2">
        <v>1</v>
      </c>
      <c r="J26" s="2">
        <v>2</v>
      </c>
      <c r="K26" s="2">
        <v>1</v>
      </c>
      <c r="L26" s="2">
        <v>2</v>
      </c>
      <c r="M26" s="2">
        <v>2</v>
      </c>
      <c r="N26" s="2">
        <v>1</v>
      </c>
      <c r="O26" s="2">
        <v>1</v>
      </c>
      <c r="P26" s="2">
        <v>2</v>
      </c>
      <c r="Q26" s="2">
        <v>1</v>
      </c>
      <c r="R26" s="2">
        <v>2</v>
      </c>
      <c r="S26" s="2">
        <v>2</v>
      </c>
      <c r="T26" s="2">
        <v>2</v>
      </c>
      <c r="U26" s="2">
        <v>1</v>
      </c>
      <c r="V26" s="2">
        <v>2</v>
      </c>
      <c r="W26" s="2">
        <v>2</v>
      </c>
      <c r="X26" s="2">
        <v>2</v>
      </c>
      <c r="Y26" s="2">
        <v>2</v>
      </c>
      <c r="Z26" s="2">
        <v>1</v>
      </c>
    </row>
    <row r="27" spans="1:26" ht="15" thickBot="1" x14ac:dyDescent="0.35">
      <c r="A27" s="2">
        <v>16</v>
      </c>
      <c r="B27" s="43"/>
      <c r="C27" s="2"/>
      <c r="D27" s="2"/>
      <c r="E27" s="2">
        <v>1</v>
      </c>
      <c r="F27" s="2">
        <v>2</v>
      </c>
      <c r="G27" s="2">
        <v>2</v>
      </c>
      <c r="H27" s="2">
        <v>0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  <c r="N27" s="2">
        <v>2</v>
      </c>
      <c r="O27" s="2">
        <v>2</v>
      </c>
      <c r="P27" s="2">
        <v>2</v>
      </c>
      <c r="Q27" s="2">
        <v>2</v>
      </c>
      <c r="R27" s="2">
        <v>2</v>
      </c>
      <c r="S27" s="2">
        <v>2</v>
      </c>
      <c r="T27" s="2">
        <v>2</v>
      </c>
      <c r="U27" s="2">
        <v>2</v>
      </c>
      <c r="V27" s="2">
        <v>2</v>
      </c>
      <c r="W27" s="2">
        <v>2</v>
      </c>
      <c r="X27" s="2">
        <v>2</v>
      </c>
      <c r="Y27" s="2">
        <v>2</v>
      </c>
      <c r="Z27" s="2">
        <v>2</v>
      </c>
    </row>
    <row r="28" spans="1:26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0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</row>
    <row r="29" spans="1:26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2</v>
      </c>
      <c r="H29" s="2">
        <v>0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</row>
    <row r="30" spans="1:26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0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2">
        <v>2</v>
      </c>
      <c r="X30" s="2">
        <v>2</v>
      </c>
      <c r="Y30" s="2">
        <v>2</v>
      </c>
      <c r="Z30" s="2">
        <v>2</v>
      </c>
    </row>
    <row r="31" spans="1:26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2</v>
      </c>
      <c r="H31" s="2">
        <v>0</v>
      </c>
      <c r="I31" s="2">
        <v>2</v>
      </c>
      <c r="J31" s="2">
        <v>2</v>
      </c>
      <c r="K31" s="2">
        <v>2</v>
      </c>
      <c r="L31" s="2">
        <v>2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  <c r="T31" s="2">
        <v>2</v>
      </c>
      <c r="U31" s="2">
        <v>2</v>
      </c>
      <c r="V31" s="2">
        <v>2</v>
      </c>
      <c r="W31" s="2">
        <v>2</v>
      </c>
      <c r="X31" s="2">
        <v>2</v>
      </c>
      <c r="Y31" s="2">
        <v>2</v>
      </c>
      <c r="Z31" s="2">
        <v>2</v>
      </c>
    </row>
    <row r="32" spans="1:26" ht="15" thickBot="1" x14ac:dyDescent="0.35">
      <c r="A32" s="2">
        <v>21</v>
      </c>
      <c r="B32" s="43"/>
      <c r="C32" s="2"/>
      <c r="D32" s="2"/>
      <c r="E32" s="2">
        <v>2</v>
      </c>
      <c r="F32" s="2">
        <v>1</v>
      </c>
      <c r="G32" s="2">
        <v>2</v>
      </c>
      <c r="H32" s="2">
        <v>0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2">
        <v>2</v>
      </c>
      <c r="U32" s="2">
        <v>2</v>
      </c>
      <c r="V32" s="2">
        <v>2</v>
      </c>
      <c r="W32" s="2">
        <v>2</v>
      </c>
      <c r="X32" s="2">
        <v>2</v>
      </c>
      <c r="Y32" s="2">
        <v>2</v>
      </c>
      <c r="Z32" s="2">
        <v>2</v>
      </c>
    </row>
    <row r="33" spans="1:27" ht="15" thickBot="1" x14ac:dyDescent="0.35">
      <c r="A33" s="2">
        <v>22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1</v>
      </c>
      <c r="Z33" s="2">
        <v>1</v>
      </c>
    </row>
    <row r="34" spans="1:27" ht="15" thickBot="1" x14ac:dyDescent="0.35">
      <c r="A34" s="2">
        <v>23</v>
      </c>
      <c r="B34" s="43"/>
      <c r="C34" s="2"/>
      <c r="D34" s="2"/>
      <c r="E34" s="2">
        <v>1</v>
      </c>
      <c r="F34" s="2">
        <v>2</v>
      </c>
      <c r="G34" s="2">
        <v>2</v>
      </c>
      <c r="H34" s="2">
        <v>0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2</v>
      </c>
      <c r="S34" s="2">
        <v>2</v>
      </c>
      <c r="T34" s="2">
        <v>2</v>
      </c>
      <c r="U34" s="2">
        <v>2</v>
      </c>
      <c r="V34" s="2">
        <v>2</v>
      </c>
      <c r="W34" s="2">
        <v>2</v>
      </c>
      <c r="X34" s="2">
        <v>2</v>
      </c>
      <c r="Y34" s="2">
        <v>2</v>
      </c>
      <c r="Z34" s="2">
        <v>2</v>
      </c>
    </row>
    <row r="35" spans="1:27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0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R35" s="2">
        <v>2</v>
      </c>
      <c r="S35" s="2">
        <v>2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2</v>
      </c>
      <c r="Z35" s="2">
        <v>2</v>
      </c>
    </row>
    <row r="36" spans="1:27" ht="15" thickBot="1" x14ac:dyDescent="0.35">
      <c r="A36" s="2">
        <v>25</v>
      </c>
      <c r="B36" s="43"/>
      <c r="C36" s="2"/>
      <c r="D36" s="2"/>
      <c r="E36" s="2">
        <v>2</v>
      </c>
      <c r="F36" s="2">
        <v>2</v>
      </c>
      <c r="G36" s="2">
        <v>2</v>
      </c>
      <c r="H36" s="2">
        <v>0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2">
        <v>2</v>
      </c>
      <c r="O36" s="2">
        <v>2</v>
      </c>
      <c r="P36" s="2">
        <v>2</v>
      </c>
      <c r="Q36" s="2">
        <v>2</v>
      </c>
      <c r="R36" s="2">
        <v>2</v>
      </c>
      <c r="S36" s="2">
        <v>2</v>
      </c>
      <c r="T36" s="2">
        <v>2</v>
      </c>
      <c r="U36" s="2">
        <v>2</v>
      </c>
      <c r="V36" s="2">
        <v>2</v>
      </c>
      <c r="W36" s="2">
        <v>2</v>
      </c>
      <c r="X36" s="2">
        <v>2</v>
      </c>
      <c r="Y36" s="2">
        <v>2</v>
      </c>
      <c r="Z36" s="2">
        <v>2</v>
      </c>
    </row>
    <row r="37" spans="1:27" ht="15" thickBot="1" x14ac:dyDescent="0.35">
      <c r="A37" s="49">
        <v>26</v>
      </c>
      <c r="B37" s="50"/>
      <c r="C37" s="51"/>
      <c r="D37" s="51"/>
      <c r="E37" s="51">
        <v>1</v>
      </c>
      <c r="F37" s="51">
        <v>1</v>
      </c>
      <c r="G37" s="51">
        <v>1</v>
      </c>
      <c r="H37" s="51">
        <v>0</v>
      </c>
      <c r="I37" s="51">
        <v>1</v>
      </c>
      <c r="J37" s="51">
        <v>1</v>
      </c>
      <c r="K37" s="51">
        <v>1</v>
      </c>
      <c r="L37" s="51">
        <v>1</v>
      </c>
      <c r="M37" s="51">
        <v>1</v>
      </c>
      <c r="N37" s="51">
        <v>1</v>
      </c>
      <c r="O37" s="51">
        <v>1</v>
      </c>
      <c r="P37" s="51">
        <v>1</v>
      </c>
      <c r="Q37" s="51">
        <v>1</v>
      </c>
      <c r="R37" s="51">
        <v>1</v>
      </c>
      <c r="S37" s="51">
        <v>1</v>
      </c>
      <c r="T37" s="51">
        <v>1</v>
      </c>
      <c r="U37" s="51">
        <v>1</v>
      </c>
      <c r="V37" s="51">
        <v>1</v>
      </c>
      <c r="W37" s="51">
        <v>1</v>
      </c>
      <c r="X37" s="51">
        <v>1</v>
      </c>
      <c r="Y37" s="51">
        <v>1</v>
      </c>
      <c r="Z37" s="51">
        <v>1</v>
      </c>
    </row>
    <row r="38" spans="1:27" ht="15" thickBot="1" x14ac:dyDescent="0.35">
      <c r="A38" s="49">
        <v>27</v>
      </c>
      <c r="B38" s="50"/>
      <c r="C38" s="51"/>
      <c r="D38" s="51"/>
      <c r="E38" s="51">
        <v>2</v>
      </c>
      <c r="F38" s="51">
        <v>2</v>
      </c>
      <c r="G38" s="51">
        <v>1</v>
      </c>
      <c r="H38" s="51">
        <v>0</v>
      </c>
      <c r="I38" s="51">
        <v>1</v>
      </c>
      <c r="J38" s="51">
        <v>1</v>
      </c>
      <c r="K38" s="51">
        <v>1</v>
      </c>
      <c r="L38" s="51">
        <v>1</v>
      </c>
      <c r="M38" s="51">
        <v>2</v>
      </c>
      <c r="N38" s="51">
        <v>2</v>
      </c>
      <c r="O38" s="51">
        <v>1</v>
      </c>
      <c r="P38" s="51">
        <v>1</v>
      </c>
      <c r="Q38" s="51">
        <v>1</v>
      </c>
      <c r="R38" s="51">
        <v>2</v>
      </c>
      <c r="S38" s="51">
        <v>1</v>
      </c>
      <c r="T38" s="51">
        <v>1</v>
      </c>
      <c r="U38" s="51">
        <v>1</v>
      </c>
      <c r="V38" s="51">
        <v>1</v>
      </c>
      <c r="W38" s="51">
        <v>1</v>
      </c>
      <c r="X38" s="51">
        <v>1</v>
      </c>
      <c r="Y38" s="51">
        <v>1</v>
      </c>
      <c r="Z38" s="51">
        <v>1</v>
      </c>
    </row>
    <row r="39" spans="1:27" ht="15" thickBot="1" x14ac:dyDescent="0.35">
      <c r="A39" s="49">
        <v>28</v>
      </c>
      <c r="B39" s="50"/>
      <c r="C39" s="51"/>
      <c r="D39" s="51"/>
      <c r="E39" s="51">
        <v>1</v>
      </c>
      <c r="F39" s="51">
        <v>1</v>
      </c>
      <c r="G39" s="51">
        <v>1</v>
      </c>
      <c r="H39" s="51">
        <v>0</v>
      </c>
      <c r="I39" s="51">
        <v>1</v>
      </c>
      <c r="J39" s="51">
        <v>1</v>
      </c>
      <c r="K39" s="51">
        <v>1</v>
      </c>
      <c r="L39" s="51">
        <v>1</v>
      </c>
      <c r="M39" s="51">
        <v>1</v>
      </c>
      <c r="N39" s="51">
        <v>1</v>
      </c>
      <c r="O39" s="51">
        <v>1</v>
      </c>
      <c r="P39" s="51">
        <v>1</v>
      </c>
      <c r="Q39" s="51">
        <v>1</v>
      </c>
      <c r="R39" s="51">
        <v>1</v>
      </c>
      <c r="S39" s="51">
        <v>1</v>
      </c>
      <c r="T39" s="51">
        <v>1</v>
      </c>
      <c r="U39" s="51">
        <v>1</v>
      </c>
      <c r="V39" s="51">
        <v>1</v>
      </c>
      <c r="W39" s="51">
        <v>1</v>
      </c>
      <c r="X39" s="51">
        <v>1</v>
      </c>
      <c r="Y39" s="51">
        <v>1</v>
      </c>
      <c r="Z39" s="51">
        <v>1</v>
      </c>
    </row>
    <row r="40" spans="1:27" ht="15" thickBot="1" x14ac:dyDescent="0.35">
      <c r="A40" s="2"/>
      <c r="B40" s="138" t="s">
        <v>17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</row>
    <row r="41" spans="1:27" x14ac:dyDescent="0.3">
      <c r="A41" s="1"/>
      <c r="B41" s="57" t="s">
        <v>21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pans="1:27" x14ac:dyDescent="0.3">
      <c r="B42" s="58" t="s">
        <v>235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</row>
  </sheetData>
  <mergeCells count="40">
    <mergeCell ref="I1:N1"/>
    <mergeCell ref="I2:O2"/>
    <mergeCell ref="E5:G5"/>
    <mergeCell ref="E1:H1"/>
    <mergeCell ref="E2:H2"/>
    <mergeCell ref="H5:I5"/>
    <mergeCell ref="H4:I4"/>
    <mergeCell ref="K4:M4"/>
    <mergeCell ref="A1:B1"/>
    <mergeCell ref="A2:D2"/>
    <mergeCell ref="B40:Z40"/>
    <mergeCell ref="B41:AA41"/>
    <mergeCell ref="F9:H9"/>
    <mergeCell ref="I9:L9"/>
    <mergeCell ref="A6:A11"/>
    <mergeCell ref="B6:B11"/>
    <mergeCell ref="E6:Z6"/>
    <mergeCell ref="AA6:AA11"/>
    <mergeCell ref="E7:Z7"/>
    <mergeCell ref="E8:Z8"/>
    <mergeCell ref="X9:Z9"/>
    <mergeCell ref="X10:Z10"/>
    <mergeCell ref="E10:E11"/>
    <mergeCell ref="F10:F11"/>
    <mergeCell ref="B42:AA42"/>
    <mergeCell ref="A3:D3"/>
    <mergeCell ref="A4:B4"/>
    <mergeCell ref="A5:B5"/>
    <mergeCell ref="E4:G4"/>
    <mergeCell ref="G10:G11"/>
    <mergeCell ref="H10:H11"/>
    <mergeCell ref="I10:L10"/>
    <mergeCell ref="M9:O9"/>
    <mergeCell ref="M10:O10"/>
    <mergeCell ref="P9:U9"/>
    <mergeCell ref="P10:U10"/>
    <mergeCell ref="V9:W9"/>
    <mergeCell ref="V10:V11"/>
    <mergeCell ref="W10:W11"/>
    <mergeCell ref="K5:M5"/>
  </mergeCells>
  <conditionalFormatting sqref="E4">
    <cfRule type="containsText" dxfId="84" priority="12" operator="containsText" text="«2»">
      <formula>NOT(ISERROR(SEARCH("«2»",E4)))</formula>
    </cfRule>
    <cfRule type="expression" dxfId="83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">
    <cfRule type="containsText" dxfId="82" priority="9" operator="containsText" text="1,8 - 2">
      <formula>NOT(ISERROR(SEARCH("1,8 - 2",E5)))</formula>
    </cfRule>
  </conditionalFormatting>
  <conditionalFormatting sqref="G12:Z39">
    <cfRule type="containsText" dxfId="81" priority="8" operator="containsText" text="0">
      <formula>NOT(ISERROR(SEARCH("0",G12)))</formula>
    </cfRule>
    <cfRule type="containsText" dxfId="80" priority="10" operator="containsText" text="1">
      <formula>NOT(ISERROR(SEARCH("1",G12)))</formula>
    </cfRule>
  </conditionalFormatting>
  <conditionalFormatting sqref="H4 S4:Y4">
    <cfRule type="containsText" dxfId="79" priority="4" operator="containsText" text="«1» показатель в стадии формирования">
      <formula>NOT(ISERROR(SEARCH("«1» показатель в стадии формирования",H4)))</formula>
    </cfRule>
    <cfRule type="containsText" dxfId="78" priority="5" operator="containsText" text="«1»">
      <formula>NOT(ISERROR(SEARCH("«1»",H4)))</formula>
    </cfRule>
  </conditionalFormatting>
  <conditionalFormatting sqref="H5">
    <cfRule type="containsText" dxfId="77" priority="6" operator="containsText" text="1,1 - 1,7">
      <formula>NOT(ISERROR(SEARCH("1,1 - 1,7",H5)))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1" zoomScale="90" zoomScaleNormal="90" workbookViewId="0">
      <selection activeCell="B38" sqref="B3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6.109375" customWidth="1"/>
    <col min="6" max="6" width="16.77734375" customWidth="1"/>
    <col min="7" max="7" width="18.33203125" customWidth="1"/>
    <col min="8" max="8" width="17.21875" customWidth="1"/>
    <col min="9" max="10" width="13.5546875" customWidth="1"/>
    <col min="11" max="11" width="10.109375" customWidth="1"/>
    <col min="12" max="12" width="20.77734375" customWidth="1"/>
    <col min="13" max="14" width="8.77734375" customWidth="1"/>
    <col min="15" max="15" width="13" customWidth="1"/>
    <col min="16" max="16" width="12.109375" customWidth="1"/>
  </cols>
  <sheetData>
    <row r="1" spans="1:16" x14ac:dyDescent="0.3">
      <c r="A1" s="93" t="s">
        <v>47</v>
      </c>
      <c r="B1" s="93"/>
      <c r="C1" s="14"/>
      <c r="D1" s="14"/>
      <c r="E1" s="93" t="s">
        <v>72</v>
      </c>
      <c r="F1" s="93"/>
      <c r="G1" s="93"/>
      <c r="H1" s="18"/>
      <c r="I1" s="114" t="s">
        <v>85</v>
      </c>
      <c r="J1" s="64"/>
      <c r="K1" s="64"/>
      <c r="L1" s="64"/>
      <c r="M1" s="64"/>
      <c r="N1" s="64"/>
      <c r="O1" s="64"/>
      <c r="P1" s="23"/>
    </row>
    <row r="2" spans="1:16" x14ac:dyDescent="0.3">
      <c r="A2" s="93" t="s">
        <v>0</v>
      </c>
      <c r="B2" s="93"/>
      <c r="C2" s="93"/>
      <c r="D2" s="93"/>
      <c r="E2" s="163" t="s">
        <v>84</v>
      </c>
      <c r="F2" s="163"/>
      <c r="G2" s="163"/>
      <c r="H2" s="19"/>
      <c r="I2" s="115" t="s">
        <v>86</v>
      </c>
      <c r="J2" s="75"/>
      <c r="K2" s="75"/>
      <c r="L2" s="75"/>
      <c r="M2" s="75"/>
      <c r="N2" s="75"/>
      <c r="O2" s="27"/>
      <c r="P2" s="13"/>
    </row>
    <row r="3" spans="1:16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3">
      <c r="A4" s="91" t="s">
        <v>12</v>
      </c>
      <c r="B4" s="91"/>
      <c r="C4" s="20"/>
      <c r="D4" s="20"/>
      <c r="E4" s="116" t="s">
        <v>15</v>
      </c>
      <c r="F4" s="116"/>
      <c r="G4" s="117" t="s">
        <v>14</v>
      </c>
      <c r="H4" s="117"/>
      <c r="I4" s="118" t="s">
        <v>13</v>
      </c>
      <c r="J4" s="68"/>
      <c r="K4" s="69"/>
      <c r="L4" s="15"/>
      <c r="M4" s="15"/>
      <c r="N4" s="15"/>
      <c r="O4" s="15"/>
      <c r="P4" s="15"/>
    </row>
    <row r="5" spans="1:16" ht="15" thickBot="1" x14ac:dyDescent="0.35">
      <c r="A5" s="92" t="s">
        <v>16</v>
      </c>
      <c r="B5" s="92"/>
      <c r="C5" s="22"/>
      <c r="D5" s="22"/>
      <c r="E5" s="122" t="s">
        <v>18</v>
      </c>
      <c r="F5" s="122"/>
      <c r="G5" s="100" t="s">
        <v>20</v>
      </c>
      <c r="H5" s="100"/>
      <c r="I5" s="101" t="s">
        <v>19</v>
      </c>
      <c r="J5" s="73"/>
      <c r="K5" s="74"/>
      <c r="L5" s="12"/>
      <c r="M5" s="12"/>
      <c r="N5" s="12"/>
      <c r="O5" s="12"/>
      <c r="P5" s="12"/>
    </row>
    <row r="6" spans="1:16" ht="17.55" customHeight="1" thickBot="1" x14ac:dyDescent="0.35">
      <c r="A6" s="119" t="s">
        <v>2</v>
      </c>
      <c r="B6" s="80" t="s">
        <v>3</v>
      </c>
      <c r="C6" s="3"/>
      <c r="D6" s="3"/>
      <c r="E6" s="158" t="s">
        <v>22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2" t="s">
        <v>249</v>
      </c>
    </row>
    <row r="7" spans="1:16" ht="15" thickBot="1" x14ac:dyDescent="0.35">
      <c r="A7" s="119"/>
      <c r="B7" s="80"/>
      <c r="C7" s="2"/>
      <c r="D7" s="2"/>
      <c r="E7" s="160" t="s">
        <v>87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3"/>
    </row>
    <row r="8" spans="1:16" ht="15" customHeight="1" thickBot="1" x14ac:dyDescent="0.35">
      <c r="A8" s="119"/>
      <c r="B8" s="80"/>
      <c r="C8" s="2"/>
      <c r="D8" s="2"/>
      <c r="E8" s="87" t="s">
        <v>23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103"/>
    </row>
    <row r="9" spans="1:16" ht="25.5" customHeight="1" thickBot="1" x14ac:dyDescent="0.35">
      <c r="A9" s="119"/>
      <c r="B9" s="80"/>
      <c r="C9" s="2"/>
      <c r="D9" s="2"/>
      <c r="E9" s="9" t="s">
        <v>24</v>
      </c>
      <c r="F9" s="9" t="s">
        <v>50</v>
      </c>
      <c r="G9" s="6" t="s">
        <v>25</v>
      </c>
      <c r="H9" s="10" t="s">
        <v>60</v>
      </c>
      <c r="I9" s="149" t="s">
        <v>26</v>
      </c>
      <c r="J9" s="151"/>
      <c r="K9" s="11" t="s">
        <v>27</v>
      </c>
      <c r="L9" s="108" t="s">
        <v>28</v>
      </c>
      <c r="M9" s="109"/>
      <c r="N9" s="109"/>
      <c r="O9" s="109"/>
      <c r="P9" s="103"/>
    </row>
    <row r="10" spans="1:16" ht="80.55" customHeight="1" thickBot="1" x14ac:dyDescent="0.35">
      <c r="A10" s="119"/>
      <c r="B10" s="80"/>
      <c r="C10" s="2"/>
      <c r="D10" s="2"/>
      <c r="E10" s="28" t="s">
        <v>105</v>
      </c>
      <c r="F10" s="16" t="s">
        <v>106</v>
      </c>
      <c r="G10" s="16" t="s">
        <v>107</v>
      </c>
      <c r="H10" s="16" t="s">
        <v>108</v>
      </c>
      <c r="I10" s="16" t="s">
        <v>109</v>
      </c>
      <c r="J10" s="16" t="s">
        <v>110</v>
      </c>
      <c r="K10" s="16" t="s">
        <v>111</v>
      </c>
      <c r="L10" s="16" t="s">
        <v>112</v>
      </c>
      <c r="M10" s="16" t="s">
        <v>113</v>
      </c>
      <c r="N10" s="16" t="s">
        <v>114</v>
      </c>
      <c r="O10" s="16" t="s">
        <v>115</v>
      </c>
      <c r="P10" s="104"/>
    </row>
    <row r="11" spans="1:16" ht="15" thickBot="1" x14ac:dyDescent="0.35">
      <c r="A11" s="2">
        <v>1</v>
      </c>
      <c r="B11" s="2"/>
      <c r="C11" s="2"/>
      <c r="D11" s="2"/>
      <c r="E11" s="2">
        <v>2</v>
      </c>
      <c r="F11" s="2">
        <v>2</v>
      </c>
      <c r="G11" s="2">
        <v>2</v>
      </c>
      <c r="H11" s="2">
        <v>2</v>
      </c>
      <c r="I11" s="2">
        <v>1</v>
      </c>
      <c r="J11" s="2">
        <v>2</v>
      </c>
      <c r="K11" s="2">
        <v>2</v>
      </c>
      <c r="L11" s="2">
        <v>1</v>
      </c>
      <c r="M11" s="2">
        <v>2</v>
      </c>
      <c r="N11" s="2">
        <v>1</v>
      </c>
      <c r="O11" s="2">
        <v>1</v>
      </c>
      <c r="P11" s="4"/>
    </row>
    <row r="12" spans="1:16" ht="15" thickBot="1" x14ac:dyDescent="0.35">
      <c r="A12" s="2">
        <v>2</v>
      </c>
      <c r="B12" s="2"/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4"/>
    </row>
    <row r="13" spans="1:16" ht="15" thickBot="1" x14ac:dyDescent="0.35">
      <c r="A13" s="2">
        <v>3</v>
      </c>
      <c r="B13" s="2"/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1</v>
      </c>
      <c r="J13" s="2">
        <v>2</v>
      </c>
      <c r="K13" s="2">
        <v>2</v>
      </c>
      <c r="L13" s="2">
        <v>1</v>
      </c>
      <c r="M13" s="2">
        <v>2</v>
      </c>
      <c r="N13" s="2">
        <v>2</v>
      </c>
      <c r="O13" s="2">
        <v>2</v>
      </c>
      <c r="P13" s="4"/>
    </row>
    <row r="14" spans="1:16" ht="15" thickBot="1" x14ac:dyDescent="0.35">
      <c r="A14" s="2">
        <v>4</v>
      </c>
      <c r="B14" s="2"/>
      <c r="C14" s="2"/>
      <c r="D14" s="2"/>
      <c r="E14" s="2">
        <v>2</v>
      </c>
      <c r="F14" s="2">
        <v>1</v>
      </c>
      <c r="G14" s="2">
        <v>1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  <c r="N14" s="2">
        <v>1</v>
      </c>
      <c r="O14" s="2">
        <v>2</v>
      </c>
      <c r="P14" s="4"/>
    </row>
    <row r="15" spans="1:16" ht="15" thickBot="1" x14ac:dyDescent="0.35">
      <c r="A15" s="2">
        <v>5</v>
      </c>
      <c r="B15" s="2"/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1</v>
      </c>
      <c r="J15" s="2">
        <v>2</v>
      </c>
      <c r="K15" s="2">
        <v>2</v>
      </c>
      <c r="L15" s="2">
        <v>2</v>
      </c>
      <c r="M15" s="2">
        <v>1</v>
      </c>
      <c r="N15" s="2">
        <v>2</v>
      </c>
      <c r="O15" s="2">
        <v>1</v>
      </c>
      <c r="P15" s="4"/>
    </row>
    <row r="16" spans="1:16" ht="15" thickBot="1" x14ac:dyDescent="0.35">
      <c r="A16" s="2">
        <v>6</v>
      </c>
      <c r="B16" s="2"/>
      <c r="C16" s="2"/>
      <c r="D16" s="2"/>
      <c r="E16" s="2">
        <v>2</v>
      </c>
      <c r="F16" s="2">
        <v>2</v>
      </c>
      <c r="G16" s="2">
        <v>2</v>
      </c>
      <c r="H16" s="2">
        <v>2</v>
      </c>
      <c r="I16" s="2">
        <v>1</v>
      </c>
      <c r="J16" s="2">
        <v>2</v>
      </c>
      <c r="K16" s="2">
        <v>2</v>
      </c>
      <c r="L16" s="2">
        <v>1</v>
      </c>
      <c r="M16" s="2">
        <v>2</v>
      </c>
      <c r="N16" s="2">
        <v>1</v>
      </c>
      <c r="O16" s="2">
        <v>2</v>
      </c>
      <c r="P16" s="4"/>
    </row>
    <row r="17" spans="1:16" ht="15" thickBot="1" x14ac:dyDescent="0.35">
      <c r="A17" s="2">
        <v>7</v>
      </c>
      <c r="B17" s="2"/>
      <c r="C17" s="2"/>
      <c r="D17" s="2"/>
      <c r="E17" s="2">
        <v>1</v>
      </c>
      <c r="F17" s="2">
        <v>2</v>
      </c>
      <c r="G17" s="2">
        <v>2</v>
      </c>
      <c r="H17" s="2">
        <v>1</v>
      </c>
      <c r="I17" s="2">
        <v>1</v>
      </c>
      <c r="J17" s="2">
        <v>2</v>
      </c>
      <c r="K17" s="2">
        <v>2</v>
      </c>
      <c r="L17" s="2">
        <v>1</v>
      </c>
      <c r="M17" s="2">
        <v>2</v>
      </c>
      <c r="N17" s="2">
        <v>1</v>
      </c>
      <c r="O17" s="2">
        <v>1</v>
      </c>
      <c r="P17" s="4"/>
    </row>
    <row r="18" spans="1:16" ht="15" thickBot="1" x14ac:dyDescent="0.35">
      <c r="A18" s="2">
        <v>8</v>
      </c>
      <c r="B18" s="2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2">
        <v>1</v>
      </c>
      <c r="O18" s="2">
        <v>2</v>
      </c>
      <c r="P18" s="4"/>
    </row>
    <row r="19" spans="1:16" ht="15" thickBot="1" x14ac:dyDescent="0.35">
      <c r="A19" s="2">
        <v>9</v>
      </c>
      <c r="B19" s="2"/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4"/>
    </row>
    <row r="20" spans="1:16" ht="15" thickBot="1" x14ac:dyDescent="0.35">
      <c r="A20" s="2">
        <v>10</v>
      </c>
      <c r="B20" s="2"/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1</v>
      </c>
      <c r="J20" s="2">
        <v>2</v>
      </c>
      <c r="K20" s="2">
        <v>1</v>
      </c>
      <c r="L20" s="2">
        <v>2</v>
      </c>
      <c r="M20" s="2">
        <v>2</v>
      </c>
      <c r="N20" s="2">
        <v>2</v>
      </c>
      <c r="O20" s="2">
        <v>2</v>
      </c>
      <c r="P20" s="4"/>
    </row>
    <row r="21" spans="1:16" ht="15" thickBot="1" x14ac:dyDescent="0.35">
      <c r="A21" s="2">
        <v>11</v>
      </c>
      <c r="B21" s="2"/>
      <c r="C21" s="2"/>
      <c r="D21" s="2"/>
      <c r="E21" s="2">
        <v>1</v>
      </c>
      <c r="F21" s="2">
        <v>1</v>
      </c>
      <c r="G21" s="2">
        <v>1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1</v>
      </c>
      <c r="O21" s="2">
        <v>2</v>
      </c>
      <c r="P21" s="4"/>
    </row>
    <row r="22" spans="1:16" ht="15" thickBot="1" x14ac:dyDescent="0.35">
      <c r="A22" s="2">
        <v>12</v>
      </c>
      <c r="B22" s="2"/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4"/>
    </row>
    <row r="23" spans="1:16" ht="15" thickBot="1" x14ac:dyDescent="0.35">
      <c r="A23" s="2">
        <v>13</v>
      </c>
      <c r="B23" s="2"/>
      <c r="C23" s="2"/>
      <c r="D23" s="2"/>
      <c r="E23" s="2">
        <v>1</v>
      </c>
      <c r="F23" s="2">
        <v>2</v>
      </c>
      <c r="G23" s="2">
        <v>1</v>
      </c>
      <c r="H23" s="2">
        <v>2</v>
      </c>
      <c r="I23" s="2">
        <v>1</v>
      </c>
      <c r="J23" s="2">
        <v>2</v>
      </c>
      <c r="K23" s="2">
        <v>2</v>
      </c>
      <c r="L23" s="2">
        <v>2</v>
      </c>
      <c r="M23" s="2">
        <v>2</v>
      </c>
      <c r="N23" s="2">
        <v>1</v>
      </c>
      <c r="O23" s="2">
        <v>2</v>
      </c>
      <c r="P23" s="4"/>
    </row>
    <row r="24" spans="1:16" ht="15" thickBot="1" x14ac:dyDescent="0.35">
      <c r="A24" s="2">
        <v>14</v>
      </c>
      <c r="B24" s="2"/>
      <c r="C24" s="2"/>
      <c r="D24" s="2"/>
      <c r="E24" s="2">
        <v>1</v>
      </c>
      <c r="F24" s="2">
        <v>2</v>
      </c>
      <c r="G24" s="2">
        <v>1</v>
      </c>
      <c r="H24" s="2">
        <v>2</v>
      </c>
      <c r="I24" s="2">
        <v>1</v>
      </c>
      <c r="J24" s="2">
        <v>2</v>
      </c>
      <c r="K24" s="2">
        <v>1</v>
      </c>
      <c r="L24" s="2">
        <v>2</v>
      </c>
      <c r="M24" s="2">
        <v>2</v>
      </c>
      <c r="N24" s="2">
        <v>2</v>
      </c>
      <c r="O24" s="2">
        <v>2</v>
      </c>
      <c r="P24" s="4"/>
    </row>
    <row r="25" spans="1:16" ht="15" thickBot="1" x14ac:dyDescent="0.35">
      <c r="A25" s="2">
        <v>15</v>
      </c>
      <c r="B25" s="2"/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4"/>
    </row>
    <row r="26" spans="1:16" ht="15" thickBot="1" x14ac:dyDescent="0.35">
      <c r="A26" s="2">
        <v>16</v>
      </c>
      <c r="B26" s="2"/>
      <c r="C26" s="2"/>
      <c r="D26" s="2"/>
      <c r="E26" s="2">
        <v>1</v>
      </c>
      <c r="F26" s="2">
        <v>1</v>
      </c>
      <c r="G26" s="2">
        <v>1</v>
      </c>
      <c r="H26" s="2">
        <v>2</v>
      </c>
      <c r="I26" s="2">
        <v>1</v>
      </c>
      <c r="J26" s="2">
        <v>2</v>
      </c>
      <c r="K26" s="2">
        <v>2</v>
      </c>
      <c r="L26" s="2">
        <v>2</v>
      </c>
      <c r="M26" s="2">
        <v>2</v>
      </c>
      <c r="N26" s="2">
        <v>1</v>
      </c>
      <c r="O26" s="2">
        <v>2</v>
      </c>
      <c r="P26" s="4"/>
    </row>
    <row r="27" spans="1:16" ht="15" thickBot="1" x14ac:dyDescent="0.35">
      <c r="A27" s="2">
        <v>17</v>
      </c>
      <c r="B27" s="2"/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4"/>
    </row>
    <row r="28" spans="1:16" ht="15" thickBot="1" x14ac:dyDescent="0.35">
      <c r="A28" s="2">
        <v>18</v>
      </c>
      <c r="B28" s="2"/>
      <c r="C28" s="2"/>
      <c r="D28" s="2"/>
      <c r="E28" s="2">
        <v>1</v>
      </c>
      <c r="F28" s="2">
        <v>2</v>
      </c>
      <c r="G28" s="2">
        <v>1</v>
      </c>
      <c r="H28" s="2">
        <v>2</v>
      </c>
      <c r="I28" s="2">
        <v>1</v>
      </c>
      <c r="J28" s="2">
        <v>2</v>
      </c>
      <c r="K28" s="2">
        <v>1</v>
      </c>
      <c r="L28" s="2">
        <v>1</v>
      </c>
      <c r="M28" s="2">
        <v>2</v>
      </c>
      <c r="N28" s="2">
        <v>2</v>
      </c>
      <c r="O28" s="2">
        <v>2</v>
      </c>
      <c r="P28" s="4"/>
    </row>
    <row r="29" spans="1:16" ht="15" thickBot="1" x14ac:dyDescent="0.35">
      <c r="A29" s="2">
        <v>19</v>
      </c>
      <c r="B29" s="2"/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1</v>
      </c>
      <c r="M29" s="2">
        <v>2</v>
      </c>
      <c r="N29" s="2">
        <v>2</v>
      </c>
      <c r="O29" s="2">
        <v>1</v>
      </c>
      <c r="P29" s="4"/>
    </row>
    <row r="30" spans="1:16" ht="15" thickBot="1" x14ac:dyDescent="0.35">
      <c r="A30" s="2">
        <v>20</v>
      </c>
      <c r="B30" s="2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1</v>
      </c>
      <c r="J30" s="2">
        <v>1</v>
      </c>
      <c r="K30" s="2">
        <v>2</v>
      </c>
      <c r="L30" s="2">
        <v>1</v>
      </c>
      <c r="M30" s="2">
        <v>2</v>
      </c>
      <c r="N30" s="2">
        <v>2</v>
      </c>
      <c r="O30" s="2">
        <v>2</v>
      </c>
      <c r="P30" s="4"/>
    </row>
    <row r="31" spans="1:16" ht="15" thickBot="1" x14ac:dyDescent="0.35">
      <c r="A31" s="2">
        <v>21</v>
      </c>
      <c r="B31" s="2"/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4"/>
    </row>
    <row r="32" spans="1:16" ht="15" thickBot="1" x14ac:dyDescent="0.35">
      <c r="A32" s="2">
        <v>22</v>
      </c>
      <c r="B32" s="2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4"/>
    </row>
    <row r="33" spans="1:16" ht="15" thickBot="1" x14ac:dyDescent="0.35">
      <c r="A33" s="2">
        <v>23</v>
      </c>
      <c r="B33" s="2"/>
      <c r="C33" s="2"/>
      <c r="D33" s="2"/>
      <c r="E33" s="2">
        <v>2</v>
      </c>
      <c r="F33" s="2">
        <v>1</v>
      </c>
      <c r="G33" s="2">
        <v>2</v>
      </c>
      <c r="H33" s="2">
        <v>1</v>
      </c>
      <c r="I33" s="2">
        <v>2</v>
      </c>
      <c r="J33" s="2">
        <v>1</v>
      </c>
      <c r="K33" s="2">
        <v>2</v>
      </c>
      <c r="L33" s="2">
        <v>2</v>
      </c>
      <c r="M33" s="2">
        <v>2</v>
      </c>
      <c r="N33" s="2">
        <v>2</v>
      </c>
      <c r="O33" s="2">
        <v>2</v>
      </c>
      <c r="P33" s="4"/>
    </row>
    <row r="34" spans="1:16" ht="15" thickBot="1" x14ac:dyDescent="0.35">
      <c r="A34" s="2">
        <v>24</v>
      </c>
      <c r="B34" s="2"/>
      <c r="C34" s="2"/>
      <c r="D34" s="2"/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  <c r="K34" s="2">
        <v>2</v>
      </c>
      <c r="L34" s="2">
        <v>2</v>
      </c>
      <c r="M34" s="2">
        <v>2</v>
      </c>
      <c r="N34" s="2">
        <v>2</v>
      </c>
      <c r="O34" s="2">
        <v>2</v>
      </c>
      <c r="P34" s="4"/>
    </row>
    <row r="35" spans="1:16" ht="15" thickBot="1" x14ac:dyDescent="0.35">
      <c r="A35" s="2">
        <v>25</v>
      </c>
      <c r="B35" s="2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2</v>
      </c>
      <c r="P35" s="4"/>
    </row>
    <row r="36" spans="1:16" ht="15" thickBot="1" x14ac:dyDescent="0.35">
      <c r="A36" s="49">
        <v>26</v>
      </c>
      <c r="B36" s="49"/>
      <c r="C36" s="49"/>
      <c r="D36" s="49"/>
      <c r="E36" s="49">
        <v>1</v>
      </c>
      <c r="F36" s="49">
        <v>1</v>
      </c>
      <c r="G36" s="49">
        <v>1</v>
      </c>
      <c r="H36" s="49">
        <v>1</v>
      </c>
      <c r="I36" s="49">
        <v>1</v>
      </c>
      <c r="J36" s="49">
        <v>1</v>
      </c>
      <c r="K36" s="49">
        <v>1</v>
      </c>
      <c r="L36" s="49">
        <v>1</v>
      </c>
      <c r="M36" s="49">
        <v>1</v>
      </c>
      <c r="N36" s="49">
        <v>1</v>
      </c>
      <c r="O36" s="49">
        <v>1</v>
      </c>
      <c r="P36" s="4"/>
    </row>
    <row r="37" spans="1:16" ht="15" thickBot="1" x14ac:dyDescent="0.35">
      <c r="A37" s="49">
        <v>27</v>
      </c>
      <c r="B37" s="49"/>
      <c r="C37" s="49"/>
      <c r="D37" s="49"/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  <c r="N37" s="49">
        <v>1</v>
      </c>
      <c r="O37" s="49">
        <v>1</v>
      </c>
      <c r="P37" s="4"/>
    </row>
    <row r="38" spans="1:16" ht="15" thickBot="1" x14ac:dyDescent="0.35">
      <c r="A38" s="49">
        <v>28</v>
      </c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49">
        <v>1</v>
      </c>
      <c r="O38" s="49">
        <v>1</v>
      </c>
      <c r="P38" s="4">
        <f ca="1">AVERAGE(P11/P38)</f>
        <v>0</v>
      </c>
    </row>
    <row r="39" spans="1:16" ht="15" thickBot="1" x14ac:dyDescent="0.35">
      <c r="A39" s="2"/>
      <c r="B39" s="61" t="s">
        <v>17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4" t="e">
        <f>AVERAGE(P11:P37)</f>
        <v>#DIV/0!</v>
      </c>
    </row>
    <row r="40" spans="1:16" x14ac:dyDescent="0.3">
      <c r="A40" s="1"/>
      <c r="B40" s="57" t="s">
        <v>21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6" x14ac:dyDescent="0.3">
      <c r="B41" s="58" t="s">
        <v>235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26">
    <mergeCell ref="A1:B1"/>
    <mergeCell ref="E1:G1"/>
    <mergeCell ref="A2:D2"/>
    <mergeCell ref="E2:G2"/>
    <mergeCell ref="A3:D3"/>
    <mergeCell ref="A6:A10"/>
    <mergeCell ref="B6:B10"/>
    <mergeCell ref="E6:O6"/>
    <mergeCell ref="E7:O7"/>
    <mergeCell ref="E8:O8"/>
    <mergeCell ref="B41:P41"/>
    <mergeCell ref="I4:K4"/>
    <mergeCell ref="I5:K5"/>
    <mergeCell ref="I1:O1"/>
    <mergeCell ref="L9:O9"/>
    <mergeCell ref="I9:J9"/>
    <mergeCell ref="I2:N2"/>
    <mergeCell ref="B39:O39"/>
    <mergeCell ref="B40:P40"/>
    <mergeCell ref="P6:P10"/>
    <mergeCell ref="A4:B4"/>
    <mergeCell ref="E4:F4"/>
    <mergeCell ref="G4:H4"/>
    <mergeCell ref="A5:B5"/>
    <mergeCell ref="E5:F5"/>
    <mergeCell ref="G5:H5"/>
  </mergeCells>
  <conditionalFormatting sqref="E4">
    <cfRule type="expression" dxfId="76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75" priority="17" operator="containsText" text="«2»">
      <formula>NOT(ISERROR(SEARCH("«2»",E4)))</formula>
    </cfRule>
  </conditionalFormatting>
  <conditionalFormatting sqref="E5:F5">
    <cfRule type="containsText" dxfId="74" priority="16" operator="containsText" text="1,8 - 2">
      <formula>NOT(ISERROR(SEARCH("1,8 - 2",E5)))</formula>
    </cfRule>
  </conditionalFormatting>
  <conditionalFormatting sqref="E11:O38">
    <cfRule type="containsText" dxfId="73" priority="1" operator="containsText" text="2">
      <formula>NOT(ISERROR(SEARCH("2",E11)))</formula>
    </cfRule>
    <cfRule type="containsText" dxfId="72" priority="2" operator="containsText" text="2">
      <formula>NOT(ISERROR(SEARCH("2",E11)))</formula>
    </cfRule>
    <cfRule type="containsText" dxfId="71" priority="3" operator="containsText" text="1">
      <formula>NOT(ISERROR(SEARCH("1",E11)))</formula>
    </cfRule>
    <cfRule type="containsText" dxfId="70" priority="4" operator="containsText" text="0">
      <formula>NOT(ISERROR(SEARCH("0",E11)))</formula>
    </cfRule>
  </conditionalFormatting>
  <conditionalFormatting sqref="F4">
    <cfRule type="expression" dxfId="69" priority="102">
      <formula>#REF!&lt;500</formula>
    </cfRule>
    <cfRule type="colorScale" priority="103">
      <colorScale>
        <cfvo type="min"/>
        <cfvo type="max"/>
        <color rgb="FF92D050"/>
        <color rgb="FFFFEF9C"/>
      </colorScale>
    </cfRule>
    <cfRule type="colorScale" priority="104">
      <colorScale>
        <cfvo type="min"/>
        <cfvo type="max"/>
        <color rgb="FF92D050"/>
        <color rgb="FFFFEF9C"/>
      </colorScale>
    </cfRule>
  </conditionalFormatting>
  <conditionalFormatting sqref="F11:O38">
    <cfRule type="containsText" dxfId="68" priority="10" operator="containsText" text="1">
      <formula>NOT(ISERROR(SEARCH("1",F11)))</formula>
    </cfRule>
    <cfRule type="containsText" dxfId="67" priority="11" operator="containsText" text="2">
      <formula>NOT(ISERROR(SEARCH("2",F11)))</formula>
    </cfRule>
  </conditionalFormatting>
  <conditionalFormatting sqref="G4:H4 L4:O4">
    <cfRule type="containsText" dxfId="66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65" priority="13" operator="containsText" text="«1»">
      <formula>NOT(ISERROR(SEARCH("«1»",G4)))</formula>
    </cfRule>
  </conditionalFormatting>
  <conditionalFormatting sqref="G5:H5 L5:O5">
    <cfRule type="containsText" dxfId="64" priority="14" operator="containsText" text="1,1 - 1,7">
      <formula>NOT(ISERROR(SEARCH("1,1 - 1,7",G5)))</formula>
    </cfRule>
  </conditionalFormatting>
  <conditionalFormatting sqref="I4:J5">
    <cfRule type="containsText" dxfId="63" priority="5" operator="containsText" text="«0» ">
      <formula>NOT(ISERROR(SEARCH("«0» ",I4)))</formula>
    </cfRule>
  </conditionalFormatting>
  <conditionalFormatting sqref="I5:J5">
    <cfRule type="containsText" dxfId="62" priority="24" operator="containsText" text="0 - 1">
      <formula>NOT(ISERROR(SEARCH("0 - 1",I5)))</formula>
    </cfRule>
  </conditionalFormatting>
  <conditionalFormatting sqref="P4:P5">
    <cfRule type="containsText" dxfId="61" priority="15" operator="containsText" text="«0» ">
      <formula>NOT(ISERROR(SEARCH("«0» ",P4)))</formula>
    </cfRule>
  </conditionalFormatting>
  <conditionalFormatting sqref="P11:P39">
    <cfRule type="cellIs" dxfId="60" priority="6" operator="between">
      <formula>1.8</formula>
      <formula>2</formula>
    </cfRule>
    <cfRule type="cellIs" dxfId="59" priority="7" operator="between">
      <formula>1</formula>
      <formula>1.7</formula>
    </cfRule>
    <cfRule type="cellIs" dxfId="58" priority="8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24" zoomScale="80" zoomScaleNormal="80" workbookViewId="0">
      <selection activeCell="B34" sqref="B34"/>
    </sheetView>
  </sheetViews>
  <sheetFormatPr defaultRowHeight="14.4" x14ac:dyDescent="0.3"/>
  <cols>
    <col min="1" max="1" width="4.33203125" customWidth="1"/>
    <col min="2" max="2" width="29.21875" customWidth="1"/>
    <col min="3" max="3" width="0.109375" customWidth="1"/>
    <col min="4" max="4" width="0" hidden="1" customWidth="1"/>
    <col min="5" max="5" width="12.44140625" customWidth="1"/>
    <col min="6" max="6" width="14" customWidth="1"/>
    <col min="7" max="7" width="21" customWidth="1"/>
    <col min="8" max="8" width="13.77734375" customWidth="1"/>
    <col min="9" max="9" width="17.21875" customWidth="1"/>
    <col min="10" max="10" width="9.5546875" customWidth="1"/>
    <col min="11" max="11" width="15.5546875" customWidth="1"/>
    <col min="12" max="12" width="9.21875" customWidth="1"/>
    <col min="13" max="13" width="13.21875" customWidth="1"/>
    <col min="14" max="15" width="11.77734375" customWidth="1"/>
    <col min="16" max="16" width="16.33203125" customWidth="1"/>
    <col min="17" max="17" width="9.6640625" customWidth="1"/>
    <col min="18" max="18" width="12.109375" customWidth="1"/>
  </cols>
  <sheetData>
    <row r="1" spans="1:19" x14ac:dyDescent="0.3">
      <c r="A1" s="1"/>
      <c r="B1" s="93" t="s">
        <v>47</v>
      </c>
      <c r="C1" s="93"/>
      <c r="D1" s="13"/>
      <c r="E1" s="13"/>
      <c r="F1" s="93" t="s">
        <v>72</v>
      </c>
      <c r="G1" s="93"/>
      <c r="H1" s="93"/>
      <c r="I1" s="114" t="s">
        <v>85</v>
      </c>
      <c r="J1" s="64"/>
      <c r="K1" s="64"/>
      <c r="L1" s="64"/>
      <c r="M1" s="24"/>
      <c r="N1" s="24"/>
      <c r="O1" s="24"/>
      <c r="P1" s="24"/>
      <c r="Q1" s="24"/>
      <c r="R1" s="24"/>
      <c r="S1" s="1"/>
    </row>
    <row r="2" spans="1:19" x14ac:dyDescent="0.3">
      <c r="A2" s="1"/>
      <c r="B2" s="93" t="s">
        <v>0</v>
      </c>
      <c r="C2" s="93"/>
      <c r="D2" s="93"/>
      <c r="E2" s="93"/>
      <c r="F2" s="163" t="s">
        <v>84</v>
      </c>
      <c r="G2" s="163"/>
      <c r="H2" s="163"/>
      <c r="I2" s="115" t="s">
        <v>86</v>
      </c>
      <c r="J2" s="75"/>
      <c r="K2" s="75"/>
      <c r="L2" s="75"/>
      <c r="M2" s="75"/>
      <c r="N2" s="75"/>
      <c r="O2" s="1"/>
      <c r="P2" s="1"/>
      <c r="Q2" s="1"/>
      <c r="R2" s="1"/>
      <c r="S2" s="1"/>
    </row>
    <row r="3" spans="1:19" x14ac:dyDescent="0.3">
      <c r="A3" s="1"/>
      <c r="B3" s="90" t="s">
        <v>1</v>
      </c>
      <c r="C3" s="90"/>
      <c r="D3" s="90"/>
      <c r="E3" s="9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x14ac:dyDescent="0.3">
      <c r="A4" s="1"/>
      <c r="B4" s="91" t="s">
        <v>12</v>
      </c>
      <c r="C4" s="91"/>
      <c r="D4" s="20"/>
      <c r="E4" s="20"/>
      <c r="F4" s="116" t="s">
        <v>15</v>
      </c>
      <c r="G4" s="116"/>
      <c r="H4" s="117" t="s">
        <v>14</v>
      </c>
      <c r="I4" s="117"/>
      <c r="J4" s="117"/>
      <c r="K4" s="117"/>
      <c r="L4" s="118" t="s">
        <v>13</v>
      </c>
      <c r="M4" s="68"/>
      <c r="N4" s="69"/>
      <c r="O4" s="34"/>
      <c r="P4" s="15"/>
      <c r="Q4" s="15"/>
      <c r="R4" s="15"/>
      <c r="S4" s="1"/>
    </row>
    <row r="5" spans="1:19" ht="15" thickBot="1" x14ac:dyDescent="0.35">
      <c r="A5" s="1"/>
      <c r="B5" s="92" t="s">
        <v>16</v>
      </c>
      <c r="C5" s="92"/>
      <c r="D5" s="22"/>
      <c r="E5" s="22"/>
      <c r="F5" s="122" t="s">
        <v>18</v>
      </c>
      <c r="G5" s="122"/>
      <c r="H5" s="100" t="s">
        <v>20</v>
      </c>
      <c r="I5" s="100"/>
      <c r="J5" s="100"/>
      <c r="K5" s="100"/>
      <c r="L5" s="101" t="s">
        <v>19</v>
      </c>
      <c r="M5" s="73"/>
      <c r="N5" s="74"/>
      <c r="O5" s="39"/>
      <c r="P5" s="12"/>
      <c r="Q5" s="12"/>
      <c r="R5" s="12"/>
      <c r="S5" s="1"/>
    </row>
    <row r="6" spans="1:19" ht="17.55" customHeight="1" thickBot="1" x14ac:dyDescent="0.35">
      <c r="A6" s="143" t="s">
        <v>2</v>
      </c>
      <c r="B6" s="80" t="s">
        <v>3</v>
      </c>
      <c r="C6" s="3"/>
      <c r="D6" s="3"/>
      <c r="E6" s="82" t="s">
        <v>29</v>
      </c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166" t="s">
        <v>70</v>
      </c>
      <c r="S6" s="1"/>
    </row>
    <row r="7" spans="1:19" ht="15" thickBot="1" x14ac:dyDescent="0.35">
      <c r="A7" s="144"/>
      <c r="B7" s="80"/>
      <c r="C7" s="2"/>
      <c r="D7" s="2"/>
      <c r="E7" s="80" t="s">
        <v>87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167"/>
      <c r="S7" s="1"/>
    </row>
    <row r="8" spans="1:19" ht="15" customHeight="1" thickBot="1" x14ac:dyDescent="0.35">
      <c r="A8" s="144"/>
      <c r="B8" s="80"/>
      <c r="C8" s="2"/>
      <c r="D8" s="2"/>
      <c r="E8" s="87" t="s">
        <v>30</v>
      </c>
      <c r="F8" s="88"/>
      <c r="G8" s="89"/>
      <c r="H8" s="108" t="s">
        <v>31</v>
      </c>
      <c r="I8" s="109"/>
      <c r="J8" s="110"/>
      <c r="K8" s="87" t="s">
        <v>76</v>
      </c>
      <c r="L8" s="88"/>
      <c r="M8" s="88"/>
      <c r="N8" s="88"/>
      <c r="O8" s="88"/>
      <c r="P8" s="88"/>
      <c r="Q8" s="88"/>
      <c r="R8" s="167"/>
      <c r="S8" s="1"/>
    </row>
    <row r="9" spans="1:19" ht="34.799999999999997" thickBot="1" x14ac:dyDescent="0.35">
      <c r="A9" s="144"/>
      <c r="B9" s="80"/>
      <c r="C9" s="2"/>
      <c r="D9" s="2"/>
      <c r="E9" s="6" t="s">
        <v>51</v>
      </c>
      <c r="F9" s="6" t="s">
        <v>52</v>
      </c>
      <c r="G9" s="6" t="s">
        <v>53</v>
      </c>
      <c r="H9" s="111"/>
      <c r="I9" s="112"/>
      <c r="J9" s="113"/>
      <c r="K9" s="6" t="s">
        <v>62</v>
      </c>
      <c r="L9" s="87" t="s">
        <v>63</v>
      </c>
      <c r="M9" s="89"/>
      <c r="N9" s="87" t="s">
        <v>64</v>
      </c>
      <c r="O9" s="89"/>
      <c r="P9" s="6" t="s">
        <v>65</v>
      </c>
      <c r="Q9" s="10" t="s">
        <v>66</v>
      </c>
      <c r="R9" s="167"/>
      <c r="S9" s="1"/>
    </row>
    <row r="10" spans="1:19" ht="15" thickBot="1" x14ac:dyDescent="0.35">
      <c r="A10" s="144"/>
      <c r="B10" s="80"/>
      <c r="C10" s="2"/>
      <c r="D10" s="2"/>
      <c r="E10" s="169" t="s">
        <v>71</v>
      </c>
      <c r="F10" s="170"/>
      <c r="G10" s="171"/>
      <c r="H10" s="59" t="s">
        <v>128</v>
      </c>
      <c r="I10" s="59" t="s">
        <v>129</v>
      </c>
      <c r="J10" s="59" t="s">
        <v>130</v>
      </c>
      <c r="K10" s="59" t="s">
        <v>131</v>
      </c>
      <c r="L10" s="59" t="s">
        <v>132</v>
      </c>
      <c r="M10" s="59" t="s">
        <v>133</v>
      </c>
      <c r="N10" s="59" t="s">
        <v>134</v>
      </c>
      <c r="O10" s="59" t="s">
        <v>135</v>
      </c>
      <c r="P10" s="59" t="s">
        <v>136</v>
      </c>
      <c r="Q10" s="152" t="s">
        <v>137</v>
      </c>
      <c r="R10" s="167"/>
      <c r="S10" s="1"/>
    </row>
    <row r="11" spans="1:19" ht="73.05" customHeight="1" thickBot="1" x14ac:dyDescent="0.35">
      <c r="A11" s="145"/>
      <c r="B11" s="80"/>
      <c r="C11" s="2"/>
      <c r="D11" s="2"/>
      <c r="E11" s="16" t="s">
        <v>125</v>
      </c>
      <c r="F11" s="16" t="s">
        <v>126</v>
      </c>
      <c r="G11" s="16" t="s">
        <v>127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53"/>
      <c r="R11" s="168"/>
      <c r="S11" s="1"/>
    </row>
    <row r="12" spans="1:19" ht="15" thickBot="1" x14ac:dyDescent="0.35">
      <c r="A12" s="2">
        <v>1</v>
      </c>
      <c r="B12" s="43"/>
      <c r="C12" s="2"/>
      <c r="D12" s="2"/>
      <c r="E12" s="2">
        <v>1</v>
      </c>
      <c r="F12" s="2">
        <v>1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1</v>
      </c>
      <c r="N12" s="2">
        <v>2</v>
      </c>
      <c r="O12" s="2">
        <v>2</v>
      </c>
      <c r="P12" s="2">
        <v>1</v>
      </c>
      <c r="Q12" s="2">
        <v>2</v>
      </c>
      <c r="S12" s="1"/>
    </row>
    <row r="13" spans="1:19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S13" s="1"/>
    </row>
    <row r="14" spans="1:19" ht="15" thickBot="1" x14ac:dyDescent="0.35">
      <c r="A14" s="2">
        <v>3</v>
      </c>
      <c r="B14" s="43"/>
      <c r="C14" s="2"/>
      <c r="D14" s="2"/>
      <c r="E14" s="2">
        <v>1</v>
      </c>
      <c r="F14" s="2">
        <v>1</v>
      </c>
      <c r="G14" s="2">
        <v>2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1</v>
      </c>
      <c r="N14" s="2">
        <v>2</v>
      </c>
      <c r="O14" s="2">
        <v>2</v>
      </c>
      <c r="P14" s="2">
        <v>1</v>
      </c>
      <c r="Q14" s="2">
        <v>2</v>
      </c>
      <c r="S14" s="1"/>
    </row>
    <row r="15" spans="1:19" ht="15" thickBot="1" x14ac:dyDescent="0.35">
      <c r="A15" s="2">
        <v>4</v>
      </c>
      <c r="B15" s="43"/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2</v>
      </c>
      <c r="J15" s="2">
        <v>2</v>
      </c>
      <c r="K15" s="2">
        <v>1</v>
      </c>
      <c r="L15" s="2">
        <v>2</v>
      </c>
      <c r="M15" s="2">
        <v>1</v>
      </c>
      <c r="N15" s="2">
        <v>2</v>
      </c>
      <c r="O15" s="2">
        <v>2</v>
      </c>
      <c r="P15" s="2">
        <v>1</v>
      </c>
      <c r="Q15" s="2">
        <v>2</v>
      </c>
      <c r="S15" s="1"/>
    </row>
    <row r="16" spans="1:19" ht="15" thickBot="1" x14ac:dyDescent="0.35">
      <c r="A16" s="2">
        <v>5</v>
      </c>
      <c r="B16" s="43"/>
      <c r="C16" s="2"/>
      <c r="D16" s="2"/>
      <c r="E16" s="2">
        <v>1</v>
      </c>
      <c r="F16" s="2">
        <v>1</v>
      </c>
      <c r="G16" s="2">
        <v>2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1</v>
      </c>
      <c r="N16" s="2">
        <v>2</v>
      </c>
      <c r="O16" s="2">
        <v>2</v>
      </c>
      <c r="P16" s="2">
        <v>1</v>
      </c>
      <c r="Q16" s="2">
        <v>2</v>
      </c>
      <c r="S16" s="1"/>
    </row>
    <row r="17" spans="1:19" ht="15" thickBot="1" x14ac:dyDescent="0.35">
      <c r="A17" s="2">
        <v>6</v>
      </c>
      <c r="B17" s="43"/>
      <c r="C17" s="2"/>
      <c r="D17" s="2"/>
      <c r="E17" s="2">
        <v>2</v>
      </c>
      <c r="F17" s="2">
        <v>1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1</v>
      </c>
      <c r="P17" s="2">
        <v>1</v>
      </c>
      <c r="Q17" s="2">
        <v>1</v>
      </c>
      <c r="S17" s="1"/>
    </row>
    <row r="18" spans="1:19" ht="15" thickBot="1" x14ac:dyDescent="0.35">
      <c r="A18" s="2">
        <v>7</v>
      </c>
      <c r="B18" s="43"/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S18" s="1"/>
    </row>
    <row r="19" spans="1:19" ht="15" thickBot="1" x14ac:dyDescent="0.35">
      <c r="A19" s="2">
        <v>8</v>
      </c>
      <c r="B19" s="43"/>
      <c r="C19" s="2"/>
      <c r="D19" s="2"/>
      <c r="E19" s="2">
        <v>1</v>
      </c>
      <c r="F19" s="2">
        <v>1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1</v>
      </c>
      <c r="M19" s="2">
        <v>1</v>
      </c>
      <c r="N19" s="2">
        <v>1</v>
      </c>
      <c r="O19" s="2">
        <v>2</v>
      </c>
      <c r="P19" s="2">
        <v>1</v>
      </c>
      <c r="Q19" s="2">
        <v>2</v>
      </c>
      <c r="S19" s="1"/>
    </row>
    <row r="20" spans="1:19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S20" s="1"/>
    </row>
    <row r="21" spans="1:19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1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2</v>
      </c>
      <c r="O21" s="2">
        <v>2</v>
      </c>
      <c r="P21" s="2">
        <v>1</v>
      </c>
      <c r="Q21" s="2">
        <v>2</v>
      </c>
      <c r="S21" s="1"/>
    </row>
    <row r="22" spans="1:19" ht="15" thickBot="1" x14ac:dyDescent="0.35">
      <c r="A22" s="2">
        <v>11</v>
      </c>
      <c r="B22" s="43"/>
      <c r="C22" s="2"/>
      <c r="D22" s="2"/>
      <c r="E22" s="2">
        <v>1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1</v>
      </c>
      <c r="L22" s="2">
        <v>2</v>
      </c>
      <c r="M22" s="2">
        <v>2</v>
      </c>
      <c r="N22" s="2">
        <v>2</v>
      </c>
      <c r="O22" s="2">
        <v>2</v>
      </c>
      <c r="P22" s="2">
        <v>1</v>
      </c>
      <c r="Q22" s="2">
        <v>1</v>
      </c>
      <c r="S22" s="1"/>
    </row>
    <row r="23" spans="1:19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2</v>
      </c>
      <c r="I23" s="2">
        <v>1</v>
      </c>
      <c r="J23" s="2">
        <v>1</v>
      </c>
      <c r="K23" s="2">
        <v>2</v>
      </c>
      <c r="L23" s="2">
        <v>1</v>
      </c>
      <c r="M23" s="2">
        <v>1</v>
      </c>
      <c r="N23" s="2">
        <v>1</v>
      </c>
      <c r="O23" s="2">
        <v>2</v>
      </c>
      <c r="P23" s="2">
        <v>1</v>
      </c>
      <c r="Q23" s="2">
        <v>2</v>
      </c>
      <c r="S23" s="1"/>
    </row>
    <row r="24" spans="1:19" ht="15" thickBot="1" x14ac:dyDescent="0.35">
      <c r="A24" s="2">
        <v>13</v>
      </c>
      <c r="B24" s="43"/>
      <c r="C24" s="2"/>
      <c r="D24" s="2"/>
      <c r="E24" s="2">
        <v>1</v>
      </c>
      <c r="F24" s="2">
        <v>1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1</v>
      </c>
      <c r="N24" s="2">
        <v>2</v>
      </c>
      <c r="O24" s="2">
        <v>1</v>
      </c>
      <c r="P24" s="2">
        <v>2</v>
      </c>
      <c r="Q24" s="2">
        <v>2</v>
      </c>
      <c r="S24" s="1"/>
    </row>
    <row r="25" spans="1:19" ht="15" thickBot="1" x14ac:dyDescent="0.35">
      <c r="A25" s="2">
        <v>14</v>
      </c>
      <c r="B25" s="43"/>
      <c r="C25" s="2"/>
      <c r="D25" s="2"/>
      <c r="E25" s="2">
        <v>1</v>
      </c>
      <c r="F25" s="2">
        <v>1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1</v>
      </c>
      <c r="M25" s="2">
        <v>2</v>
      </c>
      <c r="N25" s="2">
        <v>2</v>
      </c>
      <c r="O25" s="2">
        <v>2</v>
      </c>
      <c r="P25" s="2">
        <v>1</v>
      </c>
      <c r="Q25" s="2">
        <v>2</v>
      </c>
      <c r="S25" s="1"/>
    </row>
    <row r="26" spans="1:19" ht="15" thickBot="1" x14ac:dyDescent="0.35">
      <c r="A26" s="2">
        <v>15</v>
      </c>
      <c r="B26" s="43"/>
      <c r="C26" s="2"/>
      <c r="D26" s="2"/>
      <c r="E26" s="2">
        <v>1</v>
      </c>
      <c r="F26" s="2">
        <v>1</v>
      </c>
      <c r="G26" s="2">
        <v>2</v>
      </c>
      <c r="H26" s="2">
        <v>2</v>
      </c>
      <c r="I26" s="2">
        <v>2</v>
      </c>
      <c r="J26" s="2">
        <v>1</v>
      </c>
      <c r="K26" s="2">
        <v>2</v>
      </c>
      <c r="L26" s="2">
        <v>1</v>
      </c>
      <c r="M26" s="2">
        <v>1</v>
      </c>
      <c r="N26" s="2">
        <v>2</v>
      </c>
      <c r="O26" s="2">
        <v>2</v>
      </c>
      <c r="P26" s="2">
        <v>1</v>
      </c>
      <c r="Q26" s="2">
        <v>2</v>
      </c>
      <c r="S26" s="1"/>
    </row>
    <row r="27" spans="1:19" ht="15" thickBot="1" x14ac:dyDescent="0.35">
      <c r="A27" s="2">
        <v>16</v>
      </c>
      <c r="B27" s="43"/>
      <c r="C27" s="2"/>
      <c r="D27" s="2"/>
      <c r="E27" s="2">
        <v>1</v>
      </c>
      <c r="F27" s="2">
        <v>1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1</v>
      </c>
      <c r="M27" s="2">
        <v>1</v>
      </c>
      <c r="N27" s="2">
        <v>2</v>
      </c>
      <c r="O27" s="2">
        <v>2</v>
      </c>
      <c r="P27" s="2">
        <v>1</v>
      </c>
      <c r="Q27" s="2">
        <v>2</v>
      </c>
      <c r="S27" s="1"/>
    </row>
    <row r="28" spans="1:19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S28" s="1"/>
    </row>
    <row r="29" spans="1:19" ht="15" thickBot="1" x14ac:dyDescent="0.35">
      <c r="A29" s="2">
        <v>18</v>
      </c>
      <c r="B29" s="43"/>
      <c r="C29" s="2"/>
      <c r="D29" s="2"/>
      <c r="E29" s="2">
        <v>1</v>
      </c>
      <c r="F29" s="2">
        <v>1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1</v>
      </c>
      <c r="N29" s="2">
        <v>2</v>
      </c>
      <c r="O29" s="2">
        <v>2</v>
      </c>
      <c r="P29" s="2">
        <v>2</v>
      </c>
      <c r="Q29" s="2">
        <v>2</v>
      </c>
      <c r="S29" s="1"/>
    </row>
    <row r="30" spans="1:19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1</v>
      </c>
      <c r="H30" s="2">
        <v>2</v>
      </c>
      <c r="I30" s="2">
        <v>1</v>
      </c>
      <c r="J30" s="2">
        <v>2</v>
      </c>
      <c r="K30" s="2">
        <v>2</v>
      </c>
      <c r="L30" s="2">
        <v>2</v>
      </c>
      <c r="M30" s="2">
        <v>1</v>
      </c>
      <c r="N30" s="2">
        <v>2</v>
      </c>
      <c r="O30" s="2">
        <v>1</v>
      </c>
      <c r="P30" s="2">
        <v>2</v>
      </c>
      <c r="Q30" s="2">
        <v>2</v>
      </c>
      <c r="S30" s="1"/>
    </row>
    <row r="31" spans="1:19" ht="15" thickBot="1" x14ac:dyDescent="0.35">
      <c r="A31" s="2">
        <v>20</v>
      </c>
      <c r="B31" s="43"/>
      <c r="C31" s="2"/>
      <c r="D31" s="2"/>
      <c r="E31" s="2">
        <v>1</v>
      </c>
      <c r="F31" s="2">
        <v>1</v>
      </c>
      <c r="G31" s="2">
        <v>2</v>
      </c>
      <c r="H31" s="2">
        <v>2</v>
      </c>
      <c r="I31" s="2">
        <v>1</v>
      </c>
      <c r="J31" s="2">
        <v>2</v>
      </c>
      <c r="K31" s="2">
        <v>2</v>
      </c>
      <c r="L31" s="2">
        <v>2</v>
      </c>
      <c r="M31" s="2">
        <v>1</v>
      </c>
      <c r="N31" s="2">
        <v>2</v>
      </c>
      <c r="O31" s="2">
        <v>2</v>
      </c>
      <c r="P31" s="2">
        <v>2</v>
      </c>
      <c r="Q31" s="2">
        <v>2</v>
      </c>
      <c r="S31" s="1"/>
    </row>
    <row r="32" spans="1:19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S32" s="1"/>
    </row>
    <row r="33" spans="1:19" ht="15" thickBot="1" x14ac:dyDescent="0.35">
      <c r="A33" s="2">
        <v>22</v>
      </c>
      <c r="B33" s="43"/>
      <c r="C33" s="2"/>
      <c r="D33" s="2"/>
      <c r="E33" s="2">
        <v>1</v>
      </c>
      <c r="F33" s="2">
        <v>1</v>
      </c>
      <c r="G33" s="2">
        <v>1</v>
      </c>
      <c r="H33" s="2">
        <v>2</v>
      </c>
      <c r="I33" s="2">
        <v>1</v>
      </c>
      <c r="J33" s="2">
        <v>2</v>
      </c>
      <c r="K33" s="2">
        <v>1</v>
      </c>
      <c r="L33" s="2">
        <v>1</v>
      </c>
      <c r="M33" s="2">
        <v>1</v>
      </c>
      <c r="N33" s="2">
        <v>1</v>
      </c>
      <c r="O33" s="2">
        <v>2</v>
      </c>
      <c r="P33" s="2">
        <v>1</v>
      </c>
      <c r="Q33" s="2">
        <v>2</v>
      </c>
      <c r="S33" s="1"/>
    </row>
    <row r="34" spans="1:19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2</v>
      </c>
      <c r="I34" s="2">
        <v>2</v>
      </c>
      <c r="J34" s="2">
        <v>2</v>
      </c>
      <c r="K34" s="2">
        <v>2</v>
      </c>
      <c r="L34" s="2">
        <v>1</v>
      </c>
      <c r="M34" s="2">
        <v>1</v>
      </c>
      <c r="N34" s="2">
        <v>2</v>
      </c>
      <c r="O34" s="2">
        <v>2</v>
      </c>
      <c r="P34" s="2">
        <v>2</v>
      </c>
      <c r="Q34" s="2">
        <v>2</v>
      </c>
      <c r="S34" s="1"/>
    </row>
    <row r="35" spans="1:19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2">
        <v>2</v>
      </c>
      <c r="O35" s="2">
        <v>2</v>
      </c>
      <c r="P35" s="2">
        <v>2</v>
      </c>
      <c r="Q35" s="2">
        <v>2</v>
      </c>
      <c r="S35" s="1"/>
    </row>
    <row r="36" spans="1:19" ht="15" thickBot="1" x14ac:dyDescent="0.35">
      <c r="A36" s="2">
        <v>25</v>
      </c>
      <c r="B36" s="43"/>
      <c r="C36" s="2"/>
      <c r="D36" s="2"/>
      <c r="E36" s="2">
        <v>2</v>
      </c>
      <c r="F36" s="2">
        <v>2</v>
      </c>
      <c r="G36" s="2">
        <v>1</v>
      </c>
      <c r="H36" s="2">
        <v>1</v>
      </c>
      <c r="I36" s="2">
        <v>2</v>
      </c>
      <c r="J36" s="2">
        <v>1</v>
      </c>
      <c r="K36" s="2">
        <v>2</v>
      </c>
      <c r="L36" s="2">
        <v>2</v>
      </c>
      <c r="M36" s="2">
        <v>2</v>
      </c>
      <c r="N36" s="2">
        <v>1</v>
      </c>
      <c r="O36" s="2">
        <v>2</v>
      </c>
      <c r="P36" s="2">
        <v>2</v>
      </c>
      <c r="Q36" s="2">
        <v>2</v>
      </c>
      <c r="S36" s="1"/>
    </row>
    <row r="37" spans="1:19" ht="15" thickBot="1" x14ac:dyDescent="0.35">
      <c r="A37" s="49">
        <v>26</v>
      </c>
      <c r="B37" s="49"/>
      <c r="C37" s="49"/>
      <c r="D37" s="49"/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  <c r="N37" s="49">
        <v>1</v>
      </c>
      <c r="O37" s="49">
        <v>1</v>
      </c>
      <c r="P37" s="49">
        <v>1</v>
      </c>
      <c r="Q37" s="49">
        <v>1</v>
      </c>
      <c r="S37" s="1"/>
    </row>
    <row r="38" spans="1:19" ht="15" thickBot="1" x14ac:dyDescent="0.35">
      <c r="A38" s="49">
        <v>27</v>
      </c>
      <c r="B38" s="49"/>
      <c r="C38" s="49"/>
      <c r="D38" s="49"/>
      <c r="E38" s="49">
        <v>1</v>
      </c>
      <c r="F38" s="49">
        <v>2</v>
      </c>
      <c r="G38" s="49">
        <v>2</v>
      </c>
      <c r="H38" s="49">
        <v>1</v>
      </c>
      <c r="I38" s="49">
        <v>2</v>
      </c>
      <c r="J38" s="49">
        <v>1</v>
      </c>
      <c r="K38" s="49">
        <v>1</v>
      </c>
      <c r="L38" s="49">
        <v>1</v>
      </c>
      <c r="M38" s="49">
        <v>1</v>
      </c>
      <c r="N38" s="49">
        <v>1</v>
      </c>
      <c r="O38" s="49">
        <v>1</v>
      </c>
      <c r="P38" s="49">
        <v>1</v>
      </c>
      <c r="Q38" s="49">
        <v>1</v>
      </c>
      <c r="S38" s="1"/>
    </row>
    <row r="39" spans="1:19" ht="15" thickBot="1" x14ac:dyDescent="0.35">
      <c r="A39" s="49">
        <v>28</v>
      </c>
      <c r="B39" s="49"/>
      <c r="C39" s="49"/>
      <c r="D39" s="49"/>
      <c r="E39" s="49">
        <v>1</v>
      </c>
      <c r="F39" s="49">
        <v>1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>
        <v>1</v>
      </c>
      <c r="M39" s="49">
        <v>1</v>
      </c>
      <c r="N39" s="49">
        <v>1</v>
      </c>
      <c r="O39" s="49">
        <v>1</v>
      </c>
      <c r="P39" s="49">
        <v>1</v>
      </c>
      <c r="Q39" s="49">
        <v>1</v>
      </c>
      <c r="S39" s="1"/>
    </row>
    <row r="40" spans="1:19" ht="15" thickBot="1" x14ac:dyDescent="0.35">
      <c r="A40" s="2"/>
      <c r="B40" s="61" t="s">
        <v>17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S40" s="1"/>
    </row>
    <row r="41" spans="1:19" x14ac:dyDescent="0.3">
      <c r="A41" s="1"/>
      <c r="B41" s="8" t="s">
        <v>21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"/>
      <c r="S41" s="1"/>
    </row>
    <row r="42" spans="1:19" x14ac:dyDescent="0.3">
      <c r="B42" s="58" t="s">
        <v>235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</sheetData>
  <mergeCells count="38">
    <mergeCell ref="K8:Q8"/>
    <mergeCell ref="B3:E3"/>
    <mergeCell ref="B4:C4"/>
    <mergeCell ref="F4:G4"/>
    <mergeCell ref="H4:K4"/>
    <mergeCell ref="L4:N4"/>
    <mergeCell ref="A6:A11"/>
    <mergeCell ref="R6:R11"/>
    <mergeCell ref="E10:G10"/>
    <mergeCell ref="H10:H11"/>
    <mergeCell ref="J10:J11"/>
    <mergeCell ref="K10:K11"/>
    <mergeCell ref="L10:L11"/>
    <mergeCell ref="N10:N11"/>
    <mergeCell ref="P10:P11"/>
    <mergeCell ref="Q10:Q11"/>
    <mergeCell ref="B6:B11"/>
    <mergeCell ref="E6:Q6"/>
    <mergeCell ref="E7:Q7"/>
    <mergeCell ref="L9:M9"/>
    <mergeCell ref="M10:M11"/>
    <mergeCell ref="N9:O9"/>
    <mergeCell ref="I1:L1"/>
    <mergeCell ref="I2:N2"/>
    <mergeCell ref="B42:R42"/>
    <mergeCell ref="O10:O11"/>
    <mergeCell ref="B40:Q40"/>
    <mergeCell ref="I10:I11"/>
    <mergeCell ref="B5:C5"/>
    <mergeCell ref="F5:G5"/>
    <mergeCell ref="H5:K5"/>
    <mergeCell ref="L5:N5"/>
    <mergeCell ref="B1:C1"/>
    <mergeCell ref="F1:H1"/>
    <mergeCell ref="B2:E2"/>
    <mergeCell ref="F2:H2"/>
    <mergeCell ref="E8:G8"/>
    <mergeCell ref="H8:J9"/>
  </mergeCells>
  <conditionalFormatting sqref="E12:Q39">
    <cfRule type="containsText" dxfId="57" priority="4" operator="containsText" text="0">
      <formula>NOT(ISERROR(SEARCH("0",E12)))</formula>
    </cfRule>
    <cfRule type="containsText" dxfId="56" priority="5" operator="containsText" text="1">
      <formula>NOT(ISERROR(SEARCH("1",E12)))</formula>
    </cfRule>
    <cfRule type="containsText" dxfId="55" priority="6" operator="containsText" text="2">
      <formula>NOT(ISERROR(SEARCH("2",E12)))</formula>
    </cfRule>
  </conditionalFormatting>
  <conditionalFormatting sqref="F4">
    <cfRule type="expression" dxfId="54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53" priority="12" operator="containsText" text="«2»">
      <formula>NOT(ISERROR(SEARCH("«2»",F4)))</formula>
    </cfRule>
  </conditionalFormatting>
  <conditionalFormatting sqref="F5:G5">
    <cfRule type="containsText" dxfId="52" priority="11" operator="containsText" text="1,8 - 2">
      <formula>NOT(ISERROR(SEARCH("1,8 - 2",F5)))</formula>
    </cfRule>
  </conditionalFormatting>
  <conditionalFormatting sqref="G4">
    <cfRule type="expression" dxfId="51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:J4 P4:R4">
    <cfRule type="containsText" dxfId="50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49" priority="9" operator="containsText" text="«1»">
      <formula>NOT(ISERROR(SEARCH("«1»",H4)))</formula>
    </cfRule>
  </conditionalFormatting>
  <conditionalFormatting sqref="H5:J5 P5:R5">
    <cfRule type="containsText" dxfId="48" priority="10" operator="containsText" text="1,1 - 1,7">
      <formula>NOT(ISERROR(SEARCH("1,1 - 1,7",H5)))</formula>
    </cfRule>
  </conditionalFormatting>
  <conditionalFormatting sqref="L4:M5">
    <cfRule type="containsText" dxfId="47" priority="7" operator="containsText" text="«0» ">
      <formula>NOT(ISERROR(SEARCH("«0» ",L4)))</formula>
    </cfRule>
  </conditionalFormatting>
  <conditionalFormatting sqref="L5:M5">
    <cfRule type="containsText" dxfId="46" priority="19" operator="containsText" text="0 - 1">
      <formula>NOT(ISERROR(SEARCH("0 - 1",L5)))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30" zoomScale="90" zoomScaleNormal="90" workbookViewId="0">
      <selection activeCell="B39" sqref="B39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5.44140625" customWidth="1"/>
    <col min="6" max="6" width="18.6640625" customWidth="1"/>
    <col min="7" max="7" width="13.109375" customWidth="1"/>
    <col min="8" max="8" width="15.77734375" customWidth="1"/>
    <col min="9" max="9" width="23.109375" customWidth="1"/>
    <col min="10" max="10" width="17.5546875" customWidth="1"/>
    <col min="11" max="11" width="17.33203125" customWidth="1"/>
    <col min="12" max="12" width="12.88671875" customWidth="1"/>
    <col min="13" max="13" width="13.6640625" customWidth="1"/>
    <col min="14" max="14" width="12.109375" customWidth="1"/>
  </cols>
  <sheetData>
    <row r="1" spans="1:16" x14ac:dyDescent="0.3">
      <c r="A1" s="93" t="s">
        <v>47</v>
      </c>
      <c r="B1" s="93"/>
      <c r="C1" s="13"/>
      <c r="D1" s="13"/>
      <c r="E1" s="93" t="s">
        <v>72</v>
      </c>
      <c r="F1" s="93"/>
      <c r="G1" s="13"/>
      <c r="H1" s="114" t="s">
        <v>85</v>
      </c>
      <c r="I1" s="64"/>
      <c r="J1" s="64"/>
      <c r="K1" s="134"/>
      <c r="L1" s="14"/>
      <c r="M1" s="14"/>
      <c r="N1" s="14"/>
    </row>
    <row r="2" spans="1:16" x14ac:dyDescent="0.3">
      <c r="A2" s="93" t="s">
        <v>0</v>
      </c>
      <c r="B2" s="93"/>
      <c r="C2" s="93"/>
      <c r="D2" s="93"/>
      <c r="E2" s="163" t="s">
        <v>84</v>
      </c>
      <c r="F2" s="163"/>
      <c r="G2" s="19"/>
      <c r="H2" s="115" t="s">
        <v>86</v>
      </c>
      <c r="I2" s="75"/>
      <c r="J2" s="75"/>
      <c r="K2" s="174"/>
      <c r="L2" s="14"/>
      <c r="M2" s="14"/>
      <c r="N2" s="14"/>
    </row>
    <row r="3" spans="1:16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4"/>
      <c r="L3" s="14"/>
      <c r="M3" s="14"/>
      <c r="N3" s="14"/>
    </row>
    <row r="4" spans="1:16" x14ac:dyDescent="0.3">
      <c r="A4" s="91" t="s">
        <v>12</v>
      </c>
      <c r="B4" s="91"/>
      <c r="C4" s="20"/>
      <c r="D4" s="20"/>
      <c r="E4" s="116" t="s">
        <v>15</v>
      </c>
      <c r="F4" s="116"/>
      <c r="G4" s="117" t="s">
        <v>14</v>
      </c>
      <c r="H4" s="117"/>
      <c r="I4" s="117"/>
      <c r="J4" s="118" t="s">
        <v>13</v>
      </c>
      <c r="K4" s="69"/>
      <c r="L4" s="14"/>
      <c r="M4" s="14"/>
      <c r="N4" s="14"/>
    </row>
    <row r="5" spans="1:16" ht="15" thickBot="1" x14ac:dyDescent="0.35">
      <c r="A5" s="92" t="s">
        <v>16</v>
      </c>
      <c r="B5" s="92"/>
      <c r="C5" s="22"/>
      <c r="D5" s="22"/>
      <c r="E5" s="122" t="s">
        <v>18</v>
      </c>
      <c r="F5" s="122"/>
      <c r="G5" s="100" t="s">
        <v>20</v>
      </c>
      <c r="H5" s="100"/>
      <c r="I5" s="100"/>
      <c r="J5" s="101" t="s">
        <v>19</v>
      </c>
      <c r="K5" s="74"/>
      <c r="L5" s="29"/>
      <c r="M5" s="29"/>
      <c r="N5" s="29"/>
    </row>
    <row r="6" spans="1:16" ht="19.05" customHeight="1" thickBot="1" x14ac:dyDescent="0.35">
      <c r="A6" s="119" t="s">
        <v>2</v>
      </c>
      <c r="B6" s="80" t="s">
        <v>3</v>
      </c>
      <c r="C6" s="3"/>
      <c r="D6" s="3"/>
      <c r="E6" s="82" t="s">
        <v>29</v>
      </c>
      <c r="F6" s="82"/>
      <c r="G6" s="82"/>
      <c r="H6" s="82"/>
      <c r="I6" s="82"/>
      <c r="J6" s="82"/>
      <c r="K6" s="82"/>
      <c r="L6" s="82"/>
      <c r="M6" s="82"/>
      <c r="N6" s="172" t="s">
        <v>70</v>
      </c>
    </row>
    <row r="7" spans="1:16" ht="15" thickBot="1" x14ac:dyDescent="0.35">
      <c r="A7" s="119"/>
      <c r="B7" s="80"/>
      <c r="C7" s="2"/>
      <c r="D7" s="2"/>
      <c r="E7" s="80" t="s">
        <v>87</v>
      </c>
      <c r="F7" s="80"/>
      <c r="G7" s="80"/>
      <c r="H7" s="80"/>
      <c r="I7" s="80"/>
      <c r="J7" s="80"/>
      <c r="K7" s="80"/>
      <c r="L7" s="80"/>
      <c r="M7" s="80"/>
      <c r="N7" s="172"/>
    </row>
    <row r="8" spans="1:16" ht="15" customHeight="1" thickBot="1" x14ac:dyDescent="0.35">
      <c r="A8" s="119"/>
      <c r="B8" s="80"/>
      <c r="C8" s="2"/>
      <c r="D8" s="2"/>
      <c r="E8" s="86" t="s">
        <v>32</v>
      </c>
      <c r="F8" s="86"/>
      <c r="G8" s="86"/>
      <c r="H8" s="86"/>
      <c r="I8" s="86" t="s">
        <v>34</v>
      </c>
      <c r="J8" s="86"/>
      <c r="K8" s="86"/>
      <c r="L8" s="86"/>
      <c r="M8" s="86"/>
      <c r="N8" s="172"/>
    </row>
    <row r="9" spans="1:16" ht="23.4" thickBot="1" x14ac:dyDescent="0.35">
      <c r="A9" s="119"/>
      <c r="B9" s="80"/>
      <c r="C9" s="2"/>
      <c r="D9" s="2"/>
      <c r="E9" s="6" t="s">
        <v>67</v>
      </c>
      <c r="F9" s="6" t="s">
        <v>33</v>
      </c>
      <c r="G9" s="6" t="s">
        <v>54</v>
      </c>
      <c r="H9" s="7" t="s">
        <v>27</v>
      </c>
      <c r="I9" s="86" t="s">
        <v>35</v>
      </c>
      <c r="J9" s="86"/>
      <c r="K9" s="86" t="s">
        <v>36</v>
      </c>
      <c r="L9" s="86"/>
      <c r="M9" s="86"/>
      <c r="N9" s="172"/>
    </row>
    <row r="10" spans="1:16" ht="27" customHeight="1" thickBot="1" x14ac:dyDescent="0.35">
      <c r="A10" s="119"/>
      <c r="B10" s="80"/>
      <c r="C10" s="2"/>
      <c r="D10" s="2"/>
      <c r="E10" s="62" t="s">
        <v>77</v>
      </c>
      <c r="F10" s="62"/>
      <c r="G10" s="62" t="s">
        <v>140</v>
      </c>
      <c r="H10" s="173" t="s">
        <v>141</v>
      </c>
      <c r="I10" s="59" t="s">
        <v>142</v>
      </c>
      <c r="J10" s="59" t="s">
        <v>143</v>
      </c>
      <c r="K10" s="62" t="s">
        <v>144</v>
      </c>
      <c r="L10" s="62" t="s">
        <v>145</v>
      </c>
      <c r="M10" s="62" t="s">
        <v>146</v>
      </c>
      <c r="N10" s="172"/>
    </row>
    <row r="11" spans="1:16" ht="28.5" customHeight="1" thickBot="1" x14ac:dyDescent="0.35">
      <c r="A11" s="119"/>
      <c r="B11" s="80"/>
      <c r="C11" s="2"/>
      <c r="D11" s="2"/>
      <c r="E11" s="16" t="s">
        <v>138</v>
      </c>
      <c r="F11" s="16" t="s">
        <v>139</v>
      </c>
      <c r="G11" s="62"/>
      <c r="H11" s="173"/>
      <c r="I11" s="133"/>
      <c r="J11" s="133"/>
      <c r="K11" s="62"/>
      <c r="L11" s="62"/>
      <c r="M11" s="62"/>
      <c r="N11" s="172"/>
      <c r="O11" t="s">
        <v>236</v>
      </c>
      <c r="P11" t="s">
        <v>241</v>
      </c>
    </row>
    <row r="12" spans="1:16" ht="15" thickBot="1" x14ac:dyDescent="0.35">
      <c r="A12" s="2">
        <v>1</v>
      </c>
      <c r="B12" s="43"/>
      <c r="C12" s="2"/>
      <c r="D12" s="2"/>
      <c r="E12" s="2">
        <v>2</v>
      </c>
      <c r="F12" s="2">
        <v>1</v>
      </c>
      <c r="G12" s="2">
        <v>1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4">
        <f t="shared" ref="N12:N37" si="0">AVERAGE(E12:M12)</f>
        <v>1.7777777777777777</v>
      </c>
      <c r="O12" s="4">
        <f>AVERAGE('Позн.разв. к 5г ч1'!E12:Q12)</f>
        <v>1.6923076923076923</v>
      </c>
      <c r="P12" s="45">
        <f>AVERAGE(N12:O12)</f>
        <v>1.7350427350427351</v>
      </c>
    </row>
    <row r="13" spans="1:16" ht="15" thickBot="1" x14ac:dyDescent="0.35">
      <c r="A13" s="2">
        <v>2</v>
      </c>
      <c r="B13" s="43"/>
      <c r="C13" s="2"/>
      <c r="D13" s="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4">
        <f t="shared" si="0"/>
        <v>0</v>
      </c>
      <c r="O13" s="4">
        <f>AVERAGE('Позн.разв. к 5г ч1'!E13:Q13)</f>
        <v>0</v>
      </c>
      <c r="P13" s="45">
        <f t="shared" ref="P13:P40" si="1">AVERAGE(N13:O13)</f>
        <v>0</v>
      </c>
    </row>
    <row r="14" spans="1:16" ht="15" thickBot="1" x14ac:dyDescent="0.35">
      <c r="A14" s="2">
        <v>3</v>
      </c>
      <c r="B14" s="43"/>
      <c r="C14" s="2"/>
      <c r="D14" s="2"/>
      <c r="E14" s="2">
        <v>2</v>
      </c>
      <c r="F14" s="2">
        <v>2</v>
      </c>
      <c r="G14" s="2">
        <v>1</v>
      </c>
      <c r="H14" s="2">
        <v>2</v>
      </c>
      <c r="I14" s="2">
        <v>1</v>
      </c>
      <c r="J14" s="2">
        <v>2</v>
      </c>
      <c r="K14" s="2">
        <v>2</v>
      </c>
      <c r="L14" s="2">
        <v>2</v>
      </c>
      <c r="M14" s="2">
        <v>1</v>
      </c>
      <c r="N14" s="4">
        <f t="shared" si="0"/>
        <v>1.6666666666666667</v>
      </c>
      <c r="O14" s="4">
        <f>AVERAGE('Позн.разв. к 5г ч1'!E14:Q14)</f>
        <v>1.6923076923076923</v>
      </c>
      <c r="P14" s="45">
        <f t="shared" si="1"/>
        <v>1.6794871794871795</v>
      </c>
    </row>
    <row r="15" spans="1:16" ht="15" thickBot="1" x14ac:dyDescent="0.35">
      <c r="A15" s="2">
        <v>4</v>
      </c>
      <c r="B15" s="43"/>
      <c r="C15" s="2"/>
      <c r="D15" s="2"/>
      <c r="E15" s="2">
        <v>2</v>
      </c>
      <c r="F15" s="2">
        <v>2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2</v>
      </c>
      <c r="M15" s="2">
        <v>2</v>
      </c>
      <c r="N15" s="4">
        <f t="shared" si="0"/>
        <v>1.6666666666666667</v>
      </c>
      <c r="O15" s="4">
        <f>AVERAGE('Позн.разв. к 5г ч1'!E15:Q15)</f>
        <v>1.6153846153846154</v>
      </c>
      <c r="P15" s="45">
        <f t="shared" si="1"/>
        <v>1.641025641025641</v>
      </c>
    </row>
    <row r="16" spans="1:16" ht="15" thickBot="1" x14ac:dyDescent="0.35">
      <c r="A16" s="2">
        <v>5</v>
      </c>
      <c r="B16" s="43"/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4">
        <f t="shared" si="0"/>
        <v>1</v>
      </c>
      <c r="O16" s="4">
        <f>AVERAGE('Позн.разв. к 5г ч1'!E16:Q16)</f>
        <v>1.6153846153846154</v>
      </c>
      <c r="P16" s="45">
        <f t="shared" si="1"/>
        <v>1.3076923076923077</v>
      </c>
    </row>
    <row r="17" spans="1:16" ht="15" thickBot="1" x14ac:dyDescent="0.35">
      <c r="A17" s="2">
        <v>6</v>
      </c>
      <c r="B17" s="43"/>
      <c r="C17" s="2"/>
      <c r="D17" s="2"/>
      <c r="E17" s="2">
        <v>1</v>
      </c>
      <c r="F17" s="2">
        <v>1</v>
      </c>
      <c r="G17" s="2">
        <v>1</v>
      </c>
      <c r="H17" s="2">
        <v>2</v>
      </c>
      <c r="I17" s="2">
        <v>1</v>
      </c>
      <c r="J17" s="2">
        <v>2</v>
      </c>
      <c r="K17" s="2">
        <v>2</v>
      </c>
      <c r="L17" s="2">
        <v>1</v>
      </c>
      <c r="M17" s="2">
        <v>2</v>
      </c>
      <c r="N17" s="4">
        <f t="shared" si="0"/>
        <v>1.4444444444444444</v>
      </c>
      <c r="O17" s="4">
        <f>AVERAGE('Позн.разв. к 5г ч1'!E17:Q17)</f>
        <v>1.6923076923076923</v>
      </c>
      <c r="P17" s="45">
        <f t="shared" si="1"/>
        <v>1.5683760683760684</v>
      </c>
    </row>
    <row r="18" spans="1:16" ht="15" thickBot="1" x14ac:dyDescent="0.35">
      <c r="A18" s="2">
        <v>7</v>
      </c>
      <c r="B18" s="43"/>
      <c r="C18" s="2"/>
      <c r="D18" s="2"/>
      <c r="E18" s="2">
        <v>2</v>
      </c>
      <c r="F18" s="2">
        <v>1</v>
      </c>
      <c r="G18" s="2">
        <v>1</v>
      </c>
      <c r="H18" s="2">
        <v>2</v>
      </c>
      <c r="I18" s="2">
        <v>1</v>
      </c>
      <c r="J18" s="2">
        <v>2</v>
      </c>
      <c r="K18" s="2">
        <v>2</v>
      </c>
      <c r="L18" s="2">
        <v>2</v>
      </c>
      <c r="M18" s="2">
        <v>2</v>
      </c>
      <c r="N18" s="4">
        <f t="shared" si="0"/>
        <v>1.6666666666666667</v>
      </c>
      <c r="O18" s="4">
        <f>AVERAGE('Позн.разв. к 5г ч1'!E18:Q18)</f>
        <v>1</v>
      </c>
      <c r="P18" s="45">
        <f t="shared" si="1"/>
        <v>1.3333333333333335</v>
      </c>
    </row>
    <row r="19" spans="1:16" ht="15" thickBot="1" x14ac:dyDescent="0.35">
      <c r="A19" s="2">
        <v>8</v>
      </c>
      <c r="B19" s="43"/>
      <c r="C19" s="2"/>
      <c r="D19" s="2"/>
      <c r="E19" s="2">
        <v>2</v>
      </c>
      <c r="F19" s="2">
        <v>2</v>
      </c>
      <c r="G19" s="2">
        <v>1</v>
      </c>
      <c r="H19" s="2">
        <v>2</v>
      </c>
      <c r="I19" s="2">
        <v>1</v>
      </c>
      <c r="J19" s="2">
        <v>2</v>
      </c>
      <c r="K19" s="2">
        <v>2</v>
      </c>
      <c r="L19" s="2">
        <v>1</v>
      </c>
      <c r="M19" s="2">
        <v>2</v>
      </c>
      <c r="N19" s="4">
        <f t="shared" si="0"/>
        <v>1.6666666666666667</v>
      </c>
      <c r="O19" s="4">
        <f>AVERAGE('Позн.разв. к 5г ч1'!E19:Q19)</f>
        <v>1.4615384615384615</v>
      </c>
      <c r="P19" s="45">
        <f t="shared" si="1"/>
        <v>1.5641025641025641</v>
      </c>
    </row>
    <row r="20" spans="1:16" ht="15" thickBot="1" x14ac:dyDescent="0.35">
      <c r="A20" s="2">
        <v>9</v>
      </c>
      <c r="B20" s="43"/>
      <c r="C20" s="2"/>
      <c r="D20" s="2"/>
      <c r="E20" s="2">
        <v>1</v>
      </c>
      <c r="F20" s="2">
        <v>1</v>
      </c>
      <c r="G20" s="2">
        <v>0</v>
      </c>
      <c r="H20" s="2">
        <v>2</v>
      </c>
      <c r="I20" s="2">
        <v>1</v>
      </c>
      <c r="J20" s="2">
        <v>2</v>
      </c>
      <c r="K20" s="2">
        <v>2</v>
      </c>
      <c r="L20" s="2">
        <v>2</v>
      </c>
      <c r="M20" s="2">
        <v>2</v>
      </c>
      <c r="N20" s="4">
        <f t="shared" si="0"/>
        <v>1.4444444444444444</v>
      </c>
      <c r="O20" s="4">
        <f>AVERAGE('Позн.разв. к 5г ч1'!E20:Q20)</f>
        <v>1</v>
      </c>
      <c r="P20" s="45">
        <f t="shared" si="1"/>
        <v>1.2222222222222223</v>
      </c>
    </row>
    <row r="21" spans="1:16" ht="15" thickBot="1" x14ac:dyDescent="0.35">
      <c r="A21" s="2">
        <v>10</v>
      </c>
      <c r="B21" s="43"/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4">
        <f t="shared" si="0"/>
        <v>2</v>
      </c>
      <c r="O21" s="4">
        <f>AVERAGE('Позн.разв. к 5г ч1'!E21:Q21)</f>
        <v>1.8461538461538463</v>
      </c>
      <c r="P21" s="45">
        <f t="shared" si="1"/>
        <v>1.9230769230769231</v>
      </c>
    </row>
    <row r="22" spans="1:16" ht="15" thickBot="1" x14ac:dyDescent="0.35">
      <c r="A22" s="2">
        <v>11</v>
      </c>
      <c r="B22" s="43"/>
      <c r="C22" s="2"/>
      <c r="D22" s="2"/>
      <c r="E22" s="2">
        <v>2</v>
      </c>
      <c r="F22" s="2">
        <v>2</v>
      </c>
      <c r="G22" s="2">
        <v>1</v>
      </c>
      <c r="H22" s="2">
        <v>2</v>
      </c>
      <c r="I22" s="2">
        <v>2</v>
      </c>
      <c r="J22" s="2">
        <v>1</v>
      </c>
      <c r="K22" s="2">
        <v>2</v>
      </c>
      <c r="L22" s="2">
        <v>1</v>
      </c>
      <c r="M22" s="2">
        <v>2</v>
      </c>
      <c r="N22" s="4">
        <f t="shared" si="0"/>
        <v>1.6666666666666667</v>
      </c>
      <c r="O22" s="4">
        <f>AVERAGE('Позн.разв. к 5г ч1'!E22:Q22)</f>
        <v>1.6923076923076923</v>
      </c>
      <c r="P22" s="45">
        <f t="shared" si="1"/>
        <v>1.6794871794871795</v>
      </c>
    </row>
    <row r="23" spans="1:16" ht="15" thickBot="1" x14ac:dyDescent="0.35">
      <c r="A23" s="2">
        <v>12</v>
      </c>
      <c r="B23" s="43"/>
      <c r="C23" s="2"/>
      <c r="D23" s="2"/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4">
        <v>1</v>
      </c>
      <c r="O23" s="4">
        <f>AVERAGE('Позн.разв. к 5г ч1'!E23:Q23)</f>
        <v>1.3076923076923077</v>
      </c>
      <c r="P23" s="45">
        <f t="shared" si="1"/>
        <v>1.1538461538461537</v>
      </c>
    </row>
    <row r="24" spans="1:16" ht="15" thickBot="1" x14ac:dyDescent="0.35">
      <c r="A24" s="2">
        <v>13</v>
      </c>
      <c r="B24" s="43"/>
      <c r="C24" s="2"/>
      <c r="D24" s="2"/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4">
        <f t="shared" si="0"/>
        <v>1.8888888888888888</v>
      </c>
      <c r="O24" s="4">
        <f>AVERAGE('Позн.разв. к 5г ч1'!E24:Q24)</f>
        <v>1.6923076923076923</v>
      </c>
      <c r="P24" s="45">
        <f t="shared" si="1"/>
        <v>1.7905982905982905</v>
      </c>
    </row>
    <row r="25" spans="1:16" ht="15" thickBot="1" x14ac:dyDescent="0.35">
      <c r="A25" s="2">
        <v>14</v>
      </c>
      <c r="B25" s="43"/>
      <c r="C25" s="2"/>
      <c r="D25" s="2"/>
      <c r="E25" s="2">
        <v>2</v>
      </c>
      <c r="F25" s="2">
        <v>1</v>
      </c>
      <c r="G25" s="2">
        <v>1</v>
      </c>
      <c r="H25" s="2">
        <v>1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4">
        <f t="shared" si="0"/>
        <v>1.6666666666666667</v>
      </c>
      <c r="O25" s="4">
        <f>AVERAGE('Позн.разв. к 5г ч1'!E25:Q25)</f>
        <v>1.6923076923076923</v>
      </c>
      <c r="P25" s="45">
        <f t="shared" si="1"/>
        <v>1.6794871794871795</v>
      </c>
    </row>
    <row r="26" spans="1:16" ht="15" thickBot="1" x14ac:dyDescent="0.35">
      <c r="A26" s="2">
        <v>15</v>
      </c>
      <c r="B26" s="43"/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4">
        <f t="shared" si="0"/>
        <v>1</v>
      </c>
      <c r="O26" s="4">
        <f>AVERAGE('Позн.разв. к 5г ч1'!E26:Q26)</f>
        <v>1.5384615384615385</v>
      </c>
      <c r="P26" s="45">
        <f t="shared" si="1"/>
        <v>1.2692307692307692</v>
      </c>
    </row>
    <row r="27" spans="1:16" ht="15" thickBot="1" x14ac:dyDescent="0.35">
      <c r="A27" s="2">
        <v>16</v>
      </c>
      <c r="B27" s="43"/>
      <c r="C27" s="2"/>
      <c r="D27" s="2"/>
      <c r="E27" s="2">
        <v>1</v>
      </c>
      <c r="F27" s="2">
        <v>1</v>
      </c>
      <c r="G27" s="2">
        <v>0</v>
      </c>
      <c r="H27" s="2">
        <v>1</v>
      </c>
      <c r="I27" s="2">
        <v>2</v>
      </c>
      <c r="J27" s="2">
        <v>1</v>
      </c>
      <c r="K27" s="2">
        <v>1</v>
      </c>
      <c r="L27" s="2">
        <v>1</v>
      </c>
      <c r="M27" s="2">
        <v>1</v>
      </c>
      <c r="N27" s="4">
        <f t="shared" si="0"/>
        <v>1</v>
      </c>
      <c r="O27" s="4">
        <f>AVERAGE('Позн.разв. к 5г ч1'!E27:Q27)</f>
        <v>1.6153846153846154</v>
      </c>
      <c r="P27" s="45">
        <f t="shared" si="1"/>
        <v>1.3076923076923077</v>
      </c>
    </row>
    <row r="28" spans="1:16" ht="15" thickBot="1" x14ac:dyDescent="0.35">
      <c r="A28" s="2">
        <v>17</v>
      </c>
      <c r="B28" s="43"/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4">
        <v>1</v>
      </c>
      <c r="O28" s="4">
        <f>AVERAGE('Позн.разв. к 5г ч1'!E28:Q28)</f>
        <v>1</v>
      </c>
      <c r="P28" s="45">
        <f t="shared" si="1"/>
        <v>1</v>
      </c>
    </row>
    <row r="29" spans="1:16" ht="15" thickBot="1" x14ac:dyDescent="0.35">
      <c r="A29" s="2">
        <v>18</v>
      </c>
      <c r="B29" s="43"/>
      <c r="C29" s="2"/>
      <c r="D29" s="2"/>
      <c r="E29" s="2">
        <v>2</v>
      </c>
      <c r="F29" s="2">
        <v>2</v>
      </c>
      <c r="G29" s="2">
        <v>1</v>
      </c>
      <c r="H29" s="2">
        <v>2</v>
      </c>
      <c r="I29" s="2">
        <v>1</v>
      </c>
      <c r="J29" s="2">
        <v>2</v>
      </c>
      <c r="K29" s="2">
        <v>2</v>
      </c>
      <c r="L29" s="2">
        <v>2</v>
      </c>
      <c r="M29" s="2">
        <v>2</v>
      </c>
      <c r="N29" s="4">
        <f t="shared" si="0"/>
        <v>1.7777777777777777</v>
      </c>
      <c r="O29" s="4">
        <f>AVERAGE('Позн.разв. к 5г ч1'!E29:Q29)</f>
        <v>1.6923076923076923</v>
      </c>
      <c r="P29" s="45">
        <f t="shared" si="1"/>
        <v>1.7350427350427351</v>
      </c>
    </row>
    <row r="30" spans="1:16" ht="15" thickBot="1" x14ac:dyDescent="0.35">
      <c r="A30" s="2">
        <v>19</v>
      </c>
      <c r="B30" s="43"/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2</v>
      </c>
      <c r="J30" s="2">
        <v>1</v>
      </c>
      <c r="K30" s="2">
        <v>2</v>
      </c>
      <c r="L30" s="2">
        <v>1</v>
      </c>
      <c r="M30" s="2">
        <v>2</v>
      </c>
      <c r="N30" s="4">
        <f t="shared" si="0"/>
        <v>1.7777777777777777</v>
      </c>
      <c r="O30" s="4">
        <f>AVERAGE('Позн.разв. к 5г ч1'!E30:Q30)</f>
        <v>1.6923076923076923</v>
      </c>
      <c r="P30" s="45">
        <f t="shared" si="1"/>
        <v>1.7350427350427351</v>
      </c>
    </row>
    <row r="31" spans="1:16" ht="15" thickBot="1" x14ac:dyDescent="0.35">
      <c r="A31" s="2">
        <v>20</v>
      </c>
      <c r="B31" s="43"/>
      <c r="C31" s="2"/>
      <c r="D31" s="2"/>
      <c r="E31" s="2">
        <v>2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2</v>
      </c>
      <c r="L31" s="2">
        <v>1</v>
      </c>
      <c r="M31" s="2">
        <v>2</v>
      </c>
      <c r="N31" s="4">
        <f t="shared" si="0"/>
        <v>1.6666666666666667</v>
      </c>
      <c r="O31" s="4">
        <f>AVERAGE('Позн.разв. к 5г ч1'!E31:Q31)</f>
        <v>1.6923076923076923</v>
      </c>
      <c r="P31" s="45">
        <f t="shared" si="1"/>
        <v>1.6794871794871795</v>
      </c>
    </row>
    <row r="32" spans="1:16" ht="15" thickBot="1" x14ac:dyDescent="0.35">
      <c r="A32" s="2">
        <v>21</v>
      </c>
      <c r="B32" s="43"/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4">
        <f t="shared" si="0"/>
        <v>1</v>
      </c>
      <c r="O32" s="4">
        <f>AVERAGE('Позн.разв. к 5г ч1'!E32:Q32)</f>
        <v>1</v>
      </c>
      <c r="P32" s="45">
        <f t="shared" si="1"/>
        <v>1</v>
      </c>
    </row>
    <row r="33" spans="1:17" ht="15" thickBot="1" x14ac:dyDescent="0.35">
      <c r="A33" s="2">
        <v>22</v>
      </c>
      <c r="B33" s="43"/>
      <c r="C33" s="2"/>
      <c r="D33" s="2"/>
      <c r="E33" s="2">
        <v>2</v>
      </c>
      <c r="F33" s="2">
        <v>1</v>
      </c>
      <c r="G33" s="2">
        <v>1</v>
      </c>
      <c r="H33" s="2">
        <v>2</v>
      </c>
      <c r="I33" s="2">
        <v>1</v>
      </c>
      <c r="J33" s="2">
        <v>2</v>
      </c>
      <c r="K33" s="2">
        <v>2</v>
      </c>
      <c r="L33" s="2">
        <v>2</v>
      </c>
      <c r="M33" s="2">
        <v>2</v>
      </c>
      <c r="N33" s="4">
        <f t="shared" si="0"/>
        <v>1.6666666666666667</v>
      </c>
      <c r="O33" s="4">
        <f>AVERAGE('Позн.разв. к 5г ч1'!E33:Q33)</f>
        <v>1.3076923076923077</v>
      </c>
      <c r="P33" s="45">
        <f t="shared" si="1"/>
        <v>1.4871794871794872</v>
      </c>
    </row>
    <row r="34" spans="1:17" ht="15" thickBot="1" x14ac:dyDescent="0.35">
      <c r="A34" s="2">
        <v>23</v>
      </c>
      <c r="B34" s="43"/>
      <c r="C34" s="2"/>
      <c r="D34" s="2"/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4">
        <f t="shared" si="0"/>
        <v>1</v>
      </c>
      <c r="O34" s="4">
        <f>AVERAGE('Позн.разв. к 5г ч1'!E34:Q34)</f>
        <v>1.6153846153846154</v>
      </c>
      <c r="P34" s="45">
        <f t="shared" si="1"/>
        <v>1.3076923076923077</v>
      </c>
    </row>
    <row r="35" spans="1:17" ht="15" thickBot="1" x14ac:dyDescent="0.35">
      <c r="A35" s="2">
        <v>24</v>
      </c>
      <c r="B35" s="43"/>
      <c r="C35" s="2"/>
      <c r="D35" s="2"/>
      <c r="E35" s="2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  <c r="N35" s="4">
        <f t="shared" si="0"/>
        <v>2</v>
      </c>
      <c r="O35" s="4">
        <f>AVERAGE('Позн.разв. к 5г ч1'!E35:Q35)</f>
        <v>2</v>
      </c>
      <c r="P35" s="45">
        <f t="shared" si="1"/>
        <v>2</v>
      </c>
    </row>
    <row r="36" spans="1:17" ht="15" thickBot="1" x14ac:dyDescent="0.35">
      <c r="A36" s="2">
        <v>25</v>
      </c>
      <c r="B36" s="43"/>
      <c r="C36" s="2"/>
      <c r="D36" s="2"/>
      <c r="E36" s="2">
        <v>2</v>
      </c>
      <c r="F36" s="2">
        <v>2</v>
      </c>
      <c r="G36" s="2">
        <v>1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4">
        <f t="shared" si="0"/>
        <v>1.8888888888888888</v>
      </c>
      <c r="O36" s="4">
        <f>AVERAGE('Позн.разв. к 5г ч1'!E36:Q36)</f>
        <v>1.6923076923076923</v>
      </c>
      <c r="P36" s="45">
        <f t="shared" si="1"/>
        <v>1.7905982905982905</v>
      </c>
    </row>
    <row r="37" spans="1:17" ht="15" thickBot="1" x14ac:dyDescent="0.35">
      <c r="A37" s="49">
        <v>26</v>
      </c>
      <c r="B37" s="49"/>
      <c r="C37" s="49"/>
      <c r="D37" s="49"/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  <c r="N37" s="4">
        <f t="shared" si="0"/>
        <v>1</v>
      </c>
      <c r="O37" s="4">
        <f>AVERAGE('Позн.разв. к 5г ч1'!E37:Q37)</f>
        <v>1</v>
      </c>
      <c r="P37" s="45">
        <f t="shared" si="1"/>
        <v>1</v>
      </c>
    </row>
    <row r="38" spans="1:17" ht="15" thickBot="1" x14ac:dyDescent="0.35">
      <c r="A38" s="49">
        <v>27</v>
      </c>
      <c r="B38" s="49"/>
      <c r="C38" s="49"/>
      <c r="D38" s="49"/>
      <c r="E38" s="49">
        <v>1</v>
      </c>
      <c r="F38" s="49">
        <v>2</v>
      </c>
      <c r="G38" s="49">
        <v>2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4">
        <v>1</v>
      </c>
      <c r="O38" s="4">
        <v>1</v>
      </c>
      <c r="P38" s="45">
        <f t="shared" si="1"/>
        <v>1</v>
      </c>
    </row>
    <row r="39" spans="1:17" ht="15" thickBot="1" x14ac:dyDescent="0.35">
      <c r="A39" s="49">
        <v>28</v>
      </c>
      <c r="B39" s="49"/>
      <c r="C39" s="49"/>
      <c r="D39" s="49"/>
      <c r="E39" s="49">
        <v>1</v>
      </c>
      <c r="F39" s="49">
        <v>1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>
        <v>1</v>
      </c>
      <c r="M39" s="49">
        <v>1</v>
      </c>
      <c r="N39" s="4">
        <v>1</v>
      </c>
      <c r="O39" s="4">
        <v>1</v>
      </c>
      <c r="P39" s="45">
        <f t="shared" si="1"/>
        <v>1</v>
      </c>
    </row>
    <row r="40" spans="1:17" ht="15" thickBot="1" x14ac:dyDescent="0.35">
      <c r="A40" s="2"/>
      <c r="B40" s="61" t="s">
        <v>17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4">
        <f>AVERAGE(N12:N39)</f>
        <v>1.4047619047619049</v>
      </c>
      <c r="O40" s="4">
        <f>AVERAGE(O12:O39)</f>
        <v>1.4230769230769234</v>
      </c>
      <c r="P40" s="45">
        <f t="shared" si="1"/>
        <v>1.4139194139194142</v>
      </c>
      <c r="Q40">
        <f>P40/2*100</f>
        <v>70.695970695970715</v>
      </c>
    </row>
    <row r="41" spans="1:17" x14ac:dyDescent="0.3">
      <c r="B41" s="8" t="s">
        <v>21</v>
      </c>
      <c r="C41" s="8"/>
      <c r="D41" s="8"/>
      <c r="E41" s="8"/>
      <c r="F41" s="8"/>
      <c r="G41" s="1"/>
      <c r="O41" s="1"/>
      <c r="P41" s="45"/>
    </row>
    <row r="42" spans="1:17" x14ac:dyDescent="0.3">
      <c r="B42" s="58" t="s">
        <v>235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P42" s="45"/>
    </row>
    <row r="44" spans="1:17" x14ac:dyDescent="0.3">
      <c r="B44" t="s">
        <v>244</v>
      </c>
      <c r="E44">
        <v>4</v>
      </c>
      <c r="F44">
        <f>4/28*100</f>
        <v>14.285714285714285</v>
      </c>
    </row>
    <row r="45" spans="1:17" x14ac:dyDescent="0.3">
      <c r="B45" t="s">
        <v>245</v>
      </c>
      <c r="E45">
        <v>23</v>
      </c>
      <c r="F45">
        <f>23/28*100</f>
        <v>82.142857142857139</v>
      </c>
    </row>
    <row r="46" spans="1:17" x14ac:dyDescent="0.3">
      <c r="B46" t="s">
        <v>246</v>
      </c>
      <c r="E46">
        <v>1</v>
      </c>
      <c r="F46">
        <f>1/26*100</f>
        <v>3.8461538461538463</v>
      </c>
    </row>
  </sheetData>
  <mergeCells count="34">
    <mergeCell ref="A1:B1"/>
    <mergeCell ref="E1:F1"/>
    <mergeCell ref="E5:F5"/>
    <mergeCell ref="E2:F2"/>
    <mergeCell ref="A2:D2"/>
    <mergeCell ref="A4:B4"/>
    <mergeCell ref="E4:F4"/>
    <mergeCell ref="B42:N42"/>
    <mergeCell ref="A5:B5"/>
    <mergeCell ref="A6:A11"/>
    <mergeCell ref="B6:B11"/>
    <mergeCell ref="E6:M6"/>
    <mergeCell ref="E7:M7"/>
    <mergeCell ref="E8:H8"/>
    <mergeCell ref="I8:M8"/>
    <mergeCell ref="M10:M11"/>
    <mergeCell ref="I10:I11"/>
    <mergeCell ref="J10:J11"/>
    <mergeCell ref="H1:K1"/>
    <mergeCell ref="B40:M40"/>
    <mergeCell ref="N6:N11"/>
    <mergeCell ref="G10:G11"/>
    <mergeCell ref="H10:H11"/>
    <mergeCell ref="G4:I4"/>
    <mergeCell ref="G5:I5"/>
    <mergeCell ref="I9:J9"/>
    <mergeCell ref="K9:M9"/>
    <mergeCell ref="E10:F10"/>
    <mergeCell ref="K10:K11"/>
    <mergeCell ref="L10:L11"/>
    <mergeCell ref="A3:D3"/>
    <mergeCell ref="J4:K4"/>
    <mergeCell ref="J5:K5"/>
    <mergeCell ref="H2:K2"/>
  </mergeCells>
  <conditionalFormatting sqref="E4">
    <cfRule type="expression" dxfId="45" priority="27">
      <formula>#REF!&lt;500</formula>
    </cfRule>
    <cfRule type="colorScale" priority="28">
      <colorScale>
        <cfvo type="min"/>
        <cfvo type="max"/>
        <color rgb="FF92D050"/>
        <color rgb="FFFFEF9C"/>
      </colorScale>
    </cfRule>
    <cfRule type="colorScale" priority="2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44" priority="23" operator="containsText" text="«2»">
      <formula>NOT(ISERROR(SEARCH("«2»",E4)))</formula>
    </cfRule>
  </conditionalFormatting>
  <conditionalFormatting sqref="E5:F5">
    <cfRule type="containsText" dxfId="43" priority="22" operator="containsText" text="1,8 - 2">
      <formula>NOT(ISERROR(SEARCH("1,8 - 2",E5)))</formula>
    </cfRule>
  </conditionalFormatting>
  <conditionalFormatting sqref="E12:M39">
    <cfRule type="containsText" dxfId="42" priority="15" operator="containsText" text="0">
      <formula>NOT(ISERROR(SEARCH("0",E12)))</formula>
    </cfRule>
    <cfRule type="containsText" dxfId="41" priority="16" operator="containsText" text="1">
      <formula>NOT(ISERROR(SEARCH("1",E12)))</formula>
    </cfRule>
    <cfRule type="containsText" dxfId="40" priority="17" operator="containsText" text="2">
      <formula>NOT(ISERROR(SEARCH("2",E12)))</formula>
    </cfRule>
  </conditionalFormatting>
  <conditionalFormatting sqref="F4">
    <cfRule type="expression" dxfId="39" priority="24">
      <formula>G3&lt;500</formula>
    </cfRule>
    <cfRule type="colorScale" priority="25">
      <colorScale>
        <cfvo type="min"/>
        <cfvo type="max"/>
        <color rgb="FF92D050"/>
        <color rgb="FFFFEF9C"/>
      </colorScale>
    </cfRule>
    <cfRule type="colorScale" priority="26">
      <colorScale>
        <cfvo type="min"/>
        <cfvo type="max"/>
        <color rgb="FF92D050"/>
        <color rgb="FFFFEF9C"/>
      </colorScale>
    </cfRule>
  </conditionalFormatting>
  <conditionalFormatting sqref="G4:H4">
    <cfRule type="containsText" dxfId="38" priority="10" operator="containsText" text="«1» показатель в стадии формирования">
      <formula>NOT(ISERROR(SEARCH("«1» показатель в стадии формирования",G4)))</formula>
    </cfRule>
    <cfRule type="containsText" dxfId="37" priority="11" operator="containsText" text="«1»">
      <formula>NOT(ISERROR(SEARCH("«1»",G4)))</formula>
    </cfRule>
  </conditionalFormatting>
  <conditionalFormatting sqref="G5:H5">
    <cfRule type="containsText" dxfId="36" priority="9" operator="containsText" text="1,1 - 1,7">
      <formula>NOT(ISERROR(SEARCH("1,1 - 1,7",G5)))</formula>
    </cfRule>
  </conditionalFormatting>
  <conditionalFormatting sqref="J4:J5">
    <cfRule type="containsText" dxfId="35" priority="7" operator="containsText" text="«0» ">
      <formula>NOT(ISERROR(SEARCH("«0» ",J4)))</formula>
    </cfRule>
  </conditionalFormatting>
  <conditionalFormatting sqref="N12:N40">
    <cfRule type="cellIs" dxfId="34" priority="12" operator="between">
      <formula>1.8</formula>
      <formula>2</formula>
    </cfRule>
    <cfRule type="cellIs" dxfId="33" priority="13" operator="between">
      <formula>1</formula>
      <formula>1.7</formula>
    </cfRule>
    <cfRule type="cellIs" dxfId="32" priority="14" operator="between">
      <formula>0</formula>
      <formula>0.9</formula>
    </cfRule>
  </conditionalFormatting>
  <conditionalFormatting sqref="O12:O40">
    <cfRule type="cellIs" dxfId="31" priority="1" operator="between">
      <formula>1.8</formula>
      <formula>2</formula>
    </cfRule>
    <cfRule type="cellIs" dxfId="30" priority="2" operator="between">
      <formula>1</formula>
      <formula>1.7</formula>
    </cfRule>
    <cfRule type="cellIs" dxfId="29" priority="3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topLeftCell="B3" zoomScale="90" zoomScaleNormal="90" workbookViewId="0">
      <selection activeCell="B39" sqref="B39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9.77734375" customWidth="1"/>
    <col min="6" max="6" width="18.5546875" customWidth="1"/>
    <col min="7" max="7" width="29.5546875" customWidth="1"/>
    <col min="8" max="8" width="21.6640625" customWidth="1"/>
    <col min="9" max="9" width="17.44140625" customWidth="1"/>
    <col min="10" max="10" width="27.33203125" customWidth="1"/>
    <col min="11" max="11" width="18.21875" customWidth="1"/>
    <col min="12" max="12" width="15.5546875" customWidth="1"/>
    <col min="13" max="13" width="15.77734375" customWidth="1"/>
    <col min="14" max="14" width="12.109375" customWidth="1"/>
    <col min="15" max="15" width="10" customWidth="1"/>
    <col min="16" max="16" width="12.44140625" customWidth="1"/>
    <col min="17" max="17" width="12.109375" customWidth="1"/>
    <col min="18" max="18" width="9.77734375" customWidth="1"/>
    <col min="19" max="19" width="9.5546875" customWidth="1"/>
    <col min="20" max="20" width="9.88671875" customWidth="1"/>
    <col min="21" max="21" width="9.33203125" customWidth="1"/>
    <col min="22" max="22" width="12.109375" customWidth="1"/>
  </cols>
  <sheetData>
    <row r="1" spans="1:22" x14ac:dyDescent="0.3">
      <c r="A1" s="93" t="s">
        <v>47</v>
      </c>
      <c r="B1" s="93"/>
      <c r="C1" s="13"/>
      <c r="D1" s="13"/>
      <c r="E1" s="94" t="s">
        <v>72</v>
      </c>
      <c r="F1" s="95"/>
      <c r="G1" s="181" t="s">
        <v>85</v>
      </c>
      <c r="H1" s="181"/>
      <c r="I1" s="181"/>
      <c r="J1" s="181"/>
      <c r="K1" s="33"/>
      <c r="L1" s="33"/>
      <c r="M1" s="24"/>
      <c r="N1" s="24"/>
      <c r="O1" s="24"/>
      <c r="P1" s="24"/>
      <c r="Q1" s="24"/>
      <c r="R1" s="24"/>
      <c r="S1" s="24"/>
      <c r="T1" s="24"/>
      <c r="U1" s="24"/>
      <c r="V1" s="25"/>
    </row>
    <row r="2" spans="1:22" x14ac:dyDescent="0.3">
      <c r="A2" s="93" t="s">
        <v>0</v>
      </c>
      <c r="B2" s="93"/>
      <c r="C2" s="93"/>
      <c r="D2" s="93"/>
      <c r="E2" s="96" t="s">
        <v>84</v>
      </c>
      <c r="F2" s="97"/>
      <c r="G2" s="75" t="s">
        <v>86</v>
      </c>
      <c r="H2" s="75"/>
      <c r="I2" s="75"/>
      <c r="J2" s="75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7"/>
    </row>
    <row r="3" spans="1:22" x14ac:dyDescent="0.3">
      <c r="A3" s="90" t="s">
        <v>1</v>
      </c>
      <c r="B3" s="90"/>
      <c r="C3" s="90"/>
      <c r="D3" s="9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x14ac:dyDescent="0.3">
      <c r="A4" s="91" t="s">
        <v>12</v>
      </c>
      <c r="B4" s="91"/>
      <c r="C4" s="20"/>
      <c r="D4" s="20"/>
      <c r="E4" s="65" t="s">
        <v>15</v>
      </c>
      <c r="F4" s="66"/>
      <c r="G4" s="36" t="s">
        <v>14</v>
      </c>
      <c r="H4" s="118" t="s">
        <v>13</v>
      </c>
      <c r="I4" s="6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/>
      <c r="V4" s="14"/>
    </row>
    <row r="5" spans="1:22" ht="15" thickBot="1" x14ac:dyDescent="0.35">
      <c r="A5" s="92" t="s">
        <v>16</v>
      </c>
      <c r="B5" s="92"/>
      <c r="C5" s="22"/>
      <c r="D5" s="22"/>
      <c r="E5" s="179" t="s">
        <v>18</v>
      </c>
      <c r="F5" s="180"/>
      <c r="G5" s="35" t="s">
        <v>20</v>
      </c>
      <c r="H5" s="101" t="s">
        <v>19</v>
      </c>
      <c r="I5" s="7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1"/>
      <c r="V5" s="29"/>
    </row>
    <row r="6" spans="1:22" ht="15" thickBot="1" x14ac:dyDescent="0.35">
      <c r="A6" s="119" t="s">
        <v>2</v>
      </c>
      <c r="B6" s="80" t="s">
        <v>3</v>
      </c>
      <c r="C6" s="3"/>
      <c r="D6" s="3"/>
      <c r="E6" s="158" t="s">
        <v>40</v>
      </c>
      <c r="F6" s="106"/>
      <c r="G6" s="106"/>
      <c r="H6" s="106"/>
      <c r="I6" s="106"/>
      <c r="J6" s="106"/>
      <c r="K6" s="106"/>
      <c r="L6" s="106"/>
      <c r="M6" s="106"/>
      <c r="N6" s="102" t="s">
        <v>70</v>
      </c>
    </row>
    <row r="7" spans="1:22" ht="15" thickBot="1" x14ac:dyDescent="0.35">
      <c r="A7" s="119"/>
      <c r="B7" s="80"/>
      <c r="C7" s="2"/>
      <c r="D7" s="2"/>
      <c r="E7" s="160" t="s">
        <v>87</v>
      </c>
      <c r="F7" s="107"/>
      <c r="G7" s="107"/>
      <c r="H7" s="107"/>
      <c r="I7" s="107"/>
      <c r="J7" s="107"/>
      <c r="K7" s="107"/>
      <c r="L7" s="107"/>
      <c r="M7" s="107"/>
      <c r="N7" s="103"/>
    </row>
    <row r="8" spans="1:22" ht="15" thickBot="1" x14ac:dyDescent="0.35">
      <c r="A8" s="119"/>
      <c r="B8" s="80"/>
      <c r="C8" s="2"/>
      <c r="D8" s="2"/>
      <c r="E8" s="176" t="s">
        <v>41</v>
      </c>
      <c r="F8" s="177"/>
      <c r="G8" s="177"/>
      <c r="H8" s="177"/>
      <c r="I8" s="177"/>
      <c r="J8" s="177"/>
      <c r="K8" s="177"/>
      <c r="L8" s="177"/>
      <c r="M8" s="178"/>
      <c r="N8" s="103"/>
    </row>
    <row r="9" spans="1:22" ht="25.05" customHeight="1" thickBot="1" x14ac:dyDescent="0.35">
      <c r="A9" s="119"/>
      <c r="B9" s="80"/>
      <c r="C9" s="2"/>
      <c r="D9" s="2"/>
      <c r="E9" s="87" t="s">
        <v>42</v>
      </c>
      <c r="F9" s="88"/>
      <c r="G9" s="7" t="s">
        <v>43</v>
      </c>
      <c r="H9" s="9" t="s">
        <v>44</v>
      </c>
      <c r="I9" s="6" t="s">
        <v>79</v>
      </c>
      <c r="J9" s="6" t="s">
        <v>45</v>
      </c>
      <c r="K9" s="87" t="s">
        <v>83</v>
      </c>
      <c r="L9" s="89"/>
      <c r="M9" s="6" t="s">
        <v>176</v>
      </c>
      <c r="N9" s="103"/>
    </row>
    <row r="10" spans="1:22" ht="15" thickBot="1" x14ac:dyDescent="0.35">
      <c r="A10" s="119"/>
      <c r="B10" s="80"/>
      <c r="C10" s="2"/>
      <c r="D10" s="2"/>
      <c r="E10" s="59" t="s">
        <v>170</v>
      </c>
      <c r="F10" s="59" t="s">
        <v>171</v>
      </c>
      <c r="G10" s="59" t="s">
        <v>172</v>
      </c>
      <c r="H10" s="59" t="s">
        <v>173</v>
      </c>
      <c r="I10" s="62" t="s">
        <v>174</v>
      </c>
      <c r="J10" s="62" t="s">
        <v>175</v>
      </c>
      <c r="K10" s="59" t="s">
        <v>196</v>
      </c>
      <c r="L10" s="59" t="s">
        <v>197</v>
      </c>
      <c r="M10" s="62" t="s">
        <v>177</v>
      </c>
      <c r="N10" s="103"/>
    </row>
    <row r="11" spans="1:22" ht="31.5" customHeight="1" thickBot="1" x14ac:dyDescent="0.35">
      <c r="A11" s="119"/>
      <c r="B11" s="80"/>
      <c r="C11" s="2"/>
      <c r="D11" s="2"/>
      <c r="E11" s="133"/>
      <c r="F11" s="175"/>
      <c r="G11" s="175"/>
      <c r="H11" s="133"/>
      <c r="I11" s="62"/>
      <c r="J11" s="62"/>
      <c r="K11" s="133"/>
      <c r="L11" s="133"/>
      <c r="M11" s="62"/>
      <c r="N11" s="104"/>
    </row>
    <row r="12" spans="1:22" ht="15" thickBot="1" x14ac:dyDescent="0.35">
      <c r="A12" s="2">
        <v>1</v>
      </c>
      <c r="B12" s="43"/>
      <c r="C12" s="2"/>
      <c r="D12" s="2"/>
      <c r="E12" s="43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1</v>
      </c>
      <c r="M12" s="2">
        <v>2</v>
      </c>
    </row>
    <row r="13" spans="1:22" ht="15" thickBot="1" x14ac:dyDescent="0.35">
      <c r="A13" s="2">
        <v>2</v>
      </c>
      <c r="B13" s="43"/>
      <c r="C13" s="2"/>
      <c r="D13" s="2"/>
      <c r="E13" s="43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22" ht="15" thickBot="1" x14ac:dyDescent="0.35">
      <c r="A14" s="2">
        <v>3</v>
      </c>
      <c r="B14" s="43"/>
      <c r="C14" s="2"/>
      <c r="D14" s="2"/>
      <c r="E14" s="43">
        <v>2</v>
      </c>
      <c r="F14" s="2">
        <v>2</v>
      </c>
      <c r="G14" s="2">
        <v>1</v>
      </c>
      <c r="H14" s="2">
        <v>2</v>
      </c>
      <c r="I14" s="2">
        <v>2</v>
      </c>
      <c r="J14" s="2">
        <v>2</v>
      </c>
      <c r="K14" s="2">
        <v>2</v>
      </c>
      <c r="L14" s="2">
        <v>2</v>
      </c>
      <c r="M14" s="2">
        <v>2</v>
      </c>
    </row>
    <row r="15" spans="1:22" ht="15" thickBot="1" x14ac:dyDescent="0.35">
      <c r="A15" s="2">
        <v>4</v>
      </c>
      <c r="B15" s="43"/>
      <c r="C15" s="2"/>
      <c r="D15" s="2"/>
      <c r="E15" s="43">
        <v>2</v>
      </c>
      <c r="F15" s="2">
        <v>2</v>
      </c>
      <c r="G15" s="2">
        <v>1</v>
      </c>
      <c r="H15" s="2">
        <v>1</v>
      </c>
      <c r="I15" s="2">
        <v>1</v>
      </c>
      <c r="J15" s="2">
        <v>2</v>
      </c>
      <c r="K15" s="2">
        <v>1</v>
      </c>
      <c r="L15" s="2">
        <v>2</v>
      </c>
      <c r="M15" s="2">
        <v>1</v>
      </c>
    </row>
    <row r="16" spans="1:22" ht="15" thickBot="1" x14ac:dyDescent="0.35">
      <c r="A16" s="2">
        <v>5</v>
      </c>
      <c r="B16" s="43"/>
      <c r="C16" s="2"/>
      <c r="D16" s="2"/>
      <c r="E16" s="43">
        <v>2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2</v>
      </c>
    </row>
    <row r="17" spans="1:13" ht="15" thickBot="1" x14ac:dyDescent="0.35">
      <c r="A17" s="2">
        <v>6</v>
      </c>
      <c r="B17" s="43"/>
      <c r="C17" s="2"/>
      <c r="D17" s="2"/>
      <c r="E17" s="43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2</v>
      </c>
      <c r="M17" s="2">
        <v>1</v>
      </c>
    </row>
    <row r="18" spans="1:13" ht="15" thickBot="1" x14ac:dyDescent="0.35">
      <c r="A18" s="2">
        <v>7</v>
      </c>
      <c r="B18" s="43"/>
      <c r="C18" s="2"/>
      <c r="D18" s="2"/>
      <c r="E18" s="43">
        <v>2</v>
      </c>
      <c r="F18" s="2">
        <v>1</v>
      </c>
      <c r="G18" s="2">
        <v>1</v>
      </c>
      <c r="H18" s="2">
        <v>2</v>
      </c>
      <c r="I18" s="2">
        <v>2</v>
      </c>
      <c r="J18" s="2">
        <v>2</v>
      </c>
      <c r="K18" s="2">
        <v>1</v>
      </c>
      <c r="L18" s="2">
        <v>2</v>
      </c>
      <c r="M18" s="2">
        <v>1</v>
      </c>
    </row>
    <row r="19" spans="1:13" ht="15" thickBot="1" x14ac:dyDescent="0.35">
      <c r="A19" s="2">
        <v>8</v>
      </c>
      <c r="B19" s="43"/>
      <c r="C19" s="2"/>
      <c r="D19" s="2"/>
      <c r="E19" s="43">
        <v>2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</row>
    <row r="20" spans="1:13" ht="15" thickBot="1" x14ac:dyDescent="0.35">
      <c r="A20" s="2">
        <v>9</v>
      </c>
      <c r="B20" s="43"/>
      <c r="C20" s="2"/>
      <c r="D20" s="2"/>
      <c r="E20" s="43">
        <v>2</v>
      </c>
      <c r="F20" s="2">
        <v>1</v>
      </c>
      <c r="G20" s="2">
        <v>1</v>
      </c>
      <c r="H20" s="2">
        <v>2</v>
      </c>
      <c r="I20" s="2">
        <v>1</v>
      </c>
      <c r="J20" s="2">
        <v>2</v>
      </c>
      <c r="K20" s="2">
        <v>1</v>
      </c>
      <c r="L20" s="2">
        <v>2</v>
      </c>
      <c r="M20" s="2">
        <v>1</v>
      </c>
    </row>
    <row r="21" spans="1:13" ht="15" thickBot="1" x14ac:dyDescent="0.35">
      <c r="A21" s="2">
        <v>10</v>
      </c>
      <c r="B21" s="43"/>
      <c r="C21" s="2"/>
      <c r="D21" s="2"/>
      <c r="E21" s="43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</row>
    <row r="22" spans="1:13" ht="15" thickBot="1" x14ac:dyDescent="0.35">
      <c r="A22" s="2">
        <v>11</v>
      </c>
      <c r="B22" s="43"/>
      <c r="C22" s="2"/>
      <c r="D22" s="2"/>
      <c r="E22" s="43">
        <v>2</v>
      </c>
      <c r="F22" s="2">
        <v>2</v>
      </c>
      <c r="G22" s="2">
        <v>1</v>
      </c>
      <c r="H22" s="2">
        <v>1</v>
      </c>
      <c r="I22" s="2">
        <v>2</v>
      </c>
      <c r="J22" s="2">
        <v>1</v>
      </c>
      <c r="K22" s="2">
        <v>2</v>
      </c>
      <c r="L22" s="2">
        <v>2</v>
      </c>
      <c r="M22" s="2">
        <v>2</v>
      </c>
    </row>
    <row r="23" spans="1:13" ht="15" thickBot="1" x14ac:dyDescent="0.35">
      <c r="A23" s="2">
        <v>12</v>
      </c>
      <c r="B23" s="43"/>
      <c r="C23" s="2"/>
      <c r="D23" s="2"/>
      <c r="E23" s="43">
        <v>2</v>
      </c>
      <c r="F23" s="2">
        <v>1</v>
      </c>
      <c r="G23" s="2">
        <v>1</v>
      </c>
      <c r="H23" s="2">
        <v>2</v>
      </c>
      <c r="I23" s="2">
        <v>1</v>
      </c>
      <c r="J23" s="2">
        <v>2</v>
      </c>
      <c r="K23" s="2">
        <v>1</v>
      </c>
      <c r="L23" s="2">
        <v>2</v>
      </c>
      <c r="M23" s="2">
        <v>1</v>
      </c>
    </row>
    <row r="24" spans="1:13" ht="15" thickBot="1" x14ac:dyDescent="0.35">
      <c r="A24" s="2">
        <v>13</v>
      </c>
      <c r="B24" s="43"/>
      <c r="C24" s="2"/>
      <c r="D24" s="2"/>
      <c r="E24" s="43">
        <v>2</v>
      </c>
      <c r="F24" s="2">
        <v>2</v>
      </c>
      <c r="G24" s="2">
        <v>2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</row>
    <row r="25" spans="1:13" ht="15" thickBot="1" x14ac:dyDescent="0.35">
      <c r="A25" s="2">
        <v>14</v>
      </c>
      <c r="B25" s="43"/>
      <c r="C25" s="2"/>
      <c r="D25" s="2"/>
      <c r="E25" s="43">
        <v>2</v>
      </c>
      <c r="F25" s="2">
        <v>1</v>
      </c>
      <c r="G25" s="2">
        <v>1</v>
      </c>
      <c r="H25" s="2">
        <v>2</v>
      </c>
      <c r="I25" s="2">
        <v>1</v>
      </c>
      <c r="J25" s="2">
        <v>1</v>
      </c>
      <c r="K25" s="2">
        <v>2</v>
      </c>
      <c r="L25" s="2">
        <v>1</v>
      </c>
      <c r="M25" s="2">
        <v>2</v>
      </c>
    </row>
    <row r="26" spans="1:13" ht="15" thickBot="1" x14ac:dyDescent="0.35">
      <c r="A26" s="2">
        <v>15</v>
      </c>
      <c r="B26" s="43"/>
      <c r="C26" s="2"/>
      <c r="D26" s="2"/>
      <c r="E26" s="43">
        <v>2</v>
      </c>
      <c r="F26" s="2">
        <v>2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</row>
    <row r="27" spans="1:13" ht="15" thickBot="1" x14ac:dyDescent="0.35">
      <c r="A27" s="2">
        <v>16</v>
      </c>
      <c r="B27" s="43"/>
      <c r="C27" s="2"/>
      <c r="D27" s="2"/>
      <c r="E27" s="43">
        <v>2</v>
      </c>
      <c r="F27" s="2">
        <v>2</v>
      </c>
      <c r="G27" s="2">
        <v>2</v>
      </c>
      <c r="H27" s="2">
        <v>2</v>
      </c>
      <c r="I27" s="2">
        <v>2</v>
      </c>
      <c r="J27" s="2">
        <v>2</v>
      </c>
      <c r="K27" s="2">
        <v>2</v>
      </c>
      <c r="L27" s="2">
        <v>2</v>
      </c>
      <c r="M27" s="2">
        <v>2</v>
      </c>
    </row>
    <row r="28" spans="1:13" ht="15" thickBot="1" x14ac:dyDescent="0.35">
      <c r="A28" s="2">
        <v>17</v>
      </c>
      <c r="B28" s="43"/>
      <c r="C28" s="2"/>
      <c r="D28" s="2"/>
      <c r="E28" s="43">
        <v>1</v>
      </c>
      <c r="F28" s="2">
        <v>1</v>
      </c>
      <c r="G28" s="2">
        <v>1</v>
      </c>
      <c r="H28" s="2">
        <v>1</v>
      </c>
      <c r="I28" s="2">
        <v>2</v>
      </c>
      <c r="J28" s="2">
        <v>1</v>
      </c>
      <c r="K28" s="2">
        <v>1</v>
      </c>
      <c r="L28" s="2">
        <v>1</v>
      </c>
      <c r="M28" s="2">
        <v>1</v>
      </c>
    </row>
    <row r="29" spans="1:13" ht="15" thickBot="1" x14ac:dyDescent="0.35">
      <c r="A29" s="2">
        <v>18</v>
      </c>
      <c r="B29" s="43"/>
      <c r="C29" s="2"/>
      <c r="D29" s="2"/>
      <c r="E29" s="43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</row>
    <row r="30" spans="1:13" ht="15" thickBot="1" x14ac:dyDescent="0.35">
      <c r="A30" s="2">
        <v>19</v>
      </c>
      <c r="B30" s="43"/>
      <c r="C30" s="2"/>
      <c r="D30" s="2"/>
      <c r="E30" s="43">
        <v>2</v>
      </c>
      <c r="F30" s="2">
        <v>2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2</v>
      </c>
    </row>
    <row r="31" spans="1:13" ht="15" thickBot="1" x14ac:dyDescent="0.35">
      <c r="A31" s="2">
        <v>20</v>
      </c>
      <c r="B31" s="43"/>
      <c r="C31" s="2"/>
      <c r="D31" s="2"/>
      <c r="E31" s="43">
        <v>2</v>
      </c>
      <c r="F31" s="2">
        <v>1</v>
      </c>
      <c r="G31" s="2">
        <v>1</v>
      </c>
      <c r="H31" s="2">
        <v>1</v>
      </c>
      <c r="I31" s="2">
        <v>1</v>
      </c>
      <c r="J31" s="2">
        <v>2</v>
      </c>
      <c r="K31" s="2">
        <v>2</v>
      </c>
      <c r="L31" s="2">
        <v>2</v>
      </c>
      <c r="M31" s="2">
        <v>2</v>
      </c>
    </row>
    <row r="32" spans="1:13" ht="15" thickBot="1" x14ac:dyDescent="0.35">
      <c r="A32" s="2">
        <v>21</v>
      </c>
      <c r="B32" s="43"/>
      <c r="C32" s="2"/>
      <c r="D32" s="2"/>
      <c r="E32" s="43">
        <v>2</v>
      </c>
      <c r="F32" s="2">
        <v>2</v>
      </c>
      <c r="G32" s="2">
        <v>2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</row>
    <row r="33" spans="1:14" ht="15" thickBot="1" x14ac:dyDescent="0.35">
      <c r="A33" s="2">
        <v>22</v>
      </c>
      <c r="B33" s="43"/>
      <c r="C33" s="2"/>
      <c r="D33" s="2"/>
      <c r="E33" s="43">
        <v>2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  <c r="L33" s="2">
        <v>2</v>
      </c>
      <c r="M33" s="2">
        <v>2</v>
      </c>
    </row>
    <row r="34" spans="1:14" ht="15" thickBot="1" x14ac:dyDescent="0.35">
      <c r="A34" s="2">
        <v>23</v>
      </c>
      <c r="B34" s="43"/>
      <c r="C34" s="2"/>
      <c r="D34" s="2"/>
      <c r="E34" s="43">
        <v>2</v>
      </c>
      <c r="F34" s="2">
        <v>1</v>
      </c>
      <c r="G34" s="2">
        <v>2</v>
      </c>
      <c r="H34" s="2">
        <v>2</v>
      </c>
      <c r="I34" s="2">
        <v>2</v>
      </c>
      <c r="J34" s="2">
        <v>2</v>
      </c>
      <c r="K34" s="2">
        <v>1</v>
      </c>
      <c r="L34" s="2">
        <v>2</v>
      </c>
      <c r="M34" s="2">
        <v>2</v>
      </c>
    </row>
    <row r="35" spans="1:14" ht="15" thickBot="1" x14ac:dyDescent="0.35">
      <c r="A35" s="2">
        <v>24</v>
      </c>
      <c r="B35" s="43"/>
      <c r="C35" s="2"/>
      <c r="D35" s="2"/>
      <c r="E35" s="43">
        <v>2</v>
      </c>
      <c r="F35" s="2">
        <v>2</v>
      </c>
      <c r="G35" s="2">
        <v>2</v>
      </c>
      <c r="H35" s="2">
        <v>2</v>
      </c>
      <c r="I35" s="2">
        <v>2</v>
      </c>
      <c r="J35" s="2">
        <v>2</v>
      </c>
      <c r="K35" s="2">
        <v>2</v>
      </c>
      <c r="L35" s="2">
        <v>2</v>
      </c>
      <c r="M35" s="2">
        <v>2</v>
      </c>
    </row>
    <row r="36" spans="1:14" ht="15" thickBot="1" x14ac:dyDescent="0.35">
      <c r="A36" s="2">
        <v>26</v>
      </c>
      <c r="B36" s="43"/>
      <c r="C36" s="2"/>
      <c r="D36" s="2"/>
      <c r="E36" s="43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</row>
    <row r="37" spans="1:14" ht="15" thickBot="1" x14ac:dyDescent="0.35">
      <c r="A37" s="49"/>
      <c r="B37" s="49"/>
      <c r="C37" s="49"/>
      <c r="D37" s="49"/>
      <c r="E37" s="49">
        <v>1</v>
      </c>
      <c r="F37" s="49">
        <v>1</v>
      </c>
      <c r="G37" s="49">
        <v>1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</row>
    <row r="38" spans="1:14" ht="15" thickBot="1" x14ac:dyDescent="0.35">
      <c r="A38" s="49"/>
      <c r="B38" s="49"/>
      <c r="C38" s="49"/>
      <c r="D38" s="49"/>
      <c r="E38" s="49">
        <v>1</v>
      </c>
      <c r="F38" s="49">
        <v>1</v>
      </c>
      <c r="G38" s="49">
        <v>1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</row>
    <row r="39" spans="1:14" ht="15" thickBot="1" x14ac:dyDescent="0.35">
      <c r="A39" s="49"/>
      <c r="B39" s="49"/>
      <c r="C39" s="49"/>
      <c r="D39" s="49"/>
      <c r="E39" s="49">
        <v>1</v>
      </c>
      <c r="F39" s="49">
        <v>1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>
        <v>1</v>
      </c>
      <c r="M39" s="49">
        <v>1</v>
      </c>
    </row>
    <row r="40" spans="1:14" ht="15" thickBot="1" x14ac:dyDescent="0.35">
      <c r="A40" s="2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4" x14ac:dyDescent="0.3">
      <c r="B41" s="8" t="s">
        <v>21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4" x14ac:dyDescent="0.3">
      <c r="B42" s="58" t="s">
        <v>235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</row>
  </sheetData>
  <mergeCells count="32">
    <mergeCell ref="G2:J2"/>
    <mergeCell ref="E5:F5"/>
    <mergeCell ref="G1:J1"/>
    <mergeCell ref="A3:D3"/>
    <mergeCell ref="A4:B4"/>
    <mergeCell ref="A5:B5"/>
    <mergeCell ref="E4:F4"/>
    <mergeCell ref="A1:B1"/>
    <mergeCell ref="A2:D2"/>
    <mergeCell ref="E1:F1"/>
    <mergeCell ref="E2:F2"/>
    <mergeCell ref="H4:I4"/>
    <mergeCell ref="H5:I5"/>
    <mergeCell ref="A6:A11"/>
    <mergeCell ref="B6:B11"/>
    <mergeCell ref="E6:M6"/>
    <mergeCell ref="N6:N11"/>
    <mergeCell ref="E7:M7"/>
    <mergeCell ref="E8:M8"/>
    <mergeCell ref="E10:E11"/>
    <mergeCell ref="F10:F11"/>
    <mergeCell ref="I10:I11"/>
    <mergeCell ref="J10:J11"/>
    <mergeCell ref="M10:M11"/>
    <mergeCell ref="B40:M40"/>
    <mergeCell ref="E9:F9"/>
    <mergeCell ref="G10:G11"/>
    <mergeCell ref="H10:H11"/>
    <mergeCell ref="B42:N42"/>
    <mergeCell ref="K9:L9"/>
    <mergeCell ref="K10:K11"/>
    <mergeCell ref="L10:L11"/>
  </mergeCells>
  <conditionalFormatting sqref="E4">
    <cfRule type="containsText" dxfId="28" priority="21" operator="containsText" text="«2»">
      <formula>NOT(ISERROR(SEARCH("«2»",E4)))</formula>
    </cfRule>
    <cfRule type="expression" dxfId="27" priority="22">
      <formula>#REF!&lt;500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26" priority="20" operator="containsText" text="1,8 - 2">
      <formula>NOT(ISERROR(SEARCH("1,8 - 2",E5)))</formula>
    </cfRule>
  </conditionalFormatting>
  <conditionalFormatting sqref="F12:M39">
    <cfRule type="containsText" dxfId="25" priority="3" operator="containsText" text="2">
      <formula>NOT(ISERROR(SEARCH("2",F12)))</formula>
    </cfRule>
    <cfRule type="containsText" dxfId="24" priority="4" operator="containsText" text="1">
      <formula>NOT(ISERROR(SEARCH("1",F12)))</formula>
    </cfRule>
    <cfRule type="containsText" dxfId="23" priority="5" operator="containsText" text="0">
      <formula>NOT(ISERROR(SEARCH("0",F12)))</formula>
    </cfRule>
  </conditionalFormatting>
  <conditionalFormatting sqref="F12:M39">
    <cfRule type="containsText" dxfId="22" priority="10" operator="containsText" text="1">
      <formula>NOT(ISERROR(SEARCH("1",F12)))</formula>
    </cfRule>
    <cfRule type="containsText" dxfId="21" priority="11" operator="containsText" text="2">
      <formula>NOT(ISERROR(SEARCH("2",F12)))</formula>
    </cfRule>
  </conditionalFormatting>
  <conditionalFormatting sqref="H4:H5">
    <cfRule type="containsText" dxfId="20" priority="1" operator="containsText" text="«0» ">
      <formula>NOT(ISERROR(SEARCH("«0» ",H4)))</formula>
    </cfRule>
  </conditionalFormatting>
  <conditionalFormatting sqref="J4:N5">
    <cfRule type="containsText" dxfId="19" priority="12" operator="containsText" text="«0» ">
      <formula>NOT(ISERROR(SEARCH("«0» ",J4)))</formula>
    </cfRule>
  </conditionalFormatting>
  <conditionalFormatting sqref="S4:T4">
    <cfRule type="containsText" dxfId="18" priority="17" operator="containsText" text="«1» показатель в стадии формирования">
      <formula>NOT(ISERROR(SEARCH("«1» показатель в стадии формирования",S4)))</formula>
    </cfRule>
    <cfRule type="containsText" dxfId="17" priority="18" operator="containsText" text="«1»">
      <formula>NOT(ISERROR(SEARCH("«1»",S4)))</formula>
    </cfRule>
  </conditionalFormatting>
  <conditionalFormatting sqref="S5:T5">
    <cfRule type="containsText" dxfId="16" priority="19" operator="containsText" text="1,1 - 1,7">
      <formula>NOT(ISERROR(SEARCH("1,1 - 1,7",S5)))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Реч.разв.к 5г ч2</vt:lpstr>
      <vt:lpstr>Реч.разв.к 5г ч1</vt:lpstr>
      <vt:lpstr>Соц.ком. к 5г ч2</vt:lpstr>
      <vt:lpstr>Физ.разв. к 5г ч2</vt:lpstr>
      <vt:lpstr>Физ.разв. к 5г ч1</vt:lpstr>
      <vt:lpstr>Соц.ком.к 5г ч1</vt:lpstr>
      <vt:lpstr>Позн.разв. к 5г ч1</vt:lpstr>
      <vt:lpstr>Позн.разв. к 5г ч2</vt:lpstr>
      <vt:lpstr>Худ.эст.к 5г ч1</vt:lpstr>
      <vt:lpstr>Худ.эст.к 5г 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 Иванов</cp:lastModifiedBy>
  <cp:lastPrinted>2023-07-13T11:17:34Z</cp:lastPrinted>
  <dcterms:created xsi:type="dcterms:W3CDTF">2015-06-05T18:19:34Z</dcterms:created>
  <dcterms:modified xsi:type="dcterms:W3CDTF">2025-10-30T15:15:16Z</dcterms:modified>
</cp:coreProperties>
</file>